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60" yWindow="410" windowWidth="15420" windowHeight="3560" tabRatio="744" activeTab="4"/>
  </bookViews>
  <sheets>
    <sheet name="t1" sheetId="1" r:id="rId1"/>
    <sheet name="t2" sheetId="2" r:id="rId2"/>
    <sheet name="t12" sheetId="3" r:id="rId3"/>
    <sheet name="t13" sheetId="4" r:id="rId4"/>
    <sheet name="t14" sheetId="5" r:id="rId5"/>
  </sheets>
  <definedNames>
    <definedName name="_xlfn.BAHTTEXT" hidden="1">#NAME?</definedName>
    <definedName name="_xlfn.SINGLE" hidden="1">#NAME?</definedName>
    <definedName name="_xlnm.Print_Area" localSheetId="0">'t1'!$A$1:$AJ$164</definedName>
    <definedName name="_xlnm.Print_Area" localSheetId="2">'t12'!$A$1:$AH$165</definedName>
    <definedName name="_xlnm.Print_Area" localSheetId="3">'t13'!$A$1:$BJ$164</definedName>
    <definedName name="_xlnm.Print_Area" localSheetId="4">'t14'!$A$1:$D$40</definedName>
    <definedName name="_xlnm.Print_Area" localSheetId="1">'t2'!$A$1:$AN$26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't1'!$3:$5</definedName>
    <definedName name="_xlnm.Print_Titles" localSheetId="2">'t12'!$3:$5</definedName>
    <definedName name="_xlnm.Print_Titles" localSheetId="3">'t13'!$A:$B,'t13'!$3:$5</definedName>
    <definedName name="_xlnm.Print_Titles" localSheetId="1">'t2'!$1:$5</definedName>
  </definedNames>
  <calcPr fullCalcOnLoad="1" fullPrecision="0"/>
</workbook>
</file>

<file path=xl/sharedStrings.xml><?xml version="1.0" encoding="utf-8"?>
<sst xmlns="http://schemas.openxmlformats.org/spreadsheetml/2006/main" count="1431" uniqueCount="535">
  <si>
    <t>Personale soggetto a turnazione (**) Personale indicato in T1</t>
  </si>
  <si>
    <t>Personale soggetto a reperibilità (**) Personale indicato in T1</t>
  </si>
  <si>
    <t>(1) qualifica unica di dirigente delle professioni sanitarie infermieristiche, tecniche, della riabilitazione, della prevenzione e della professione ostetrica di cui agli artt. 41 e 42 del CCNL 10.2.2004  e all'art. 24, comma 20, del CCNL 3/11/2005</t>
  </si>
  <si>
    <t>INDENNITA' DI ESCLUSIVITA'</t>
  </si>
  <si>
    <t>Contratti di somministrazione
(ex Interinale) (*)</t>
  </si>
  <si>
    <t>PRONTA DISPONIBILITA'</t>
  </si>
  <si>
    <t>INDENNITA' DI COORDINAMENTO</t>
  </si>
  <si>
    <t>ARRETRATI ANNI PRECEDENTI</t>
  </si>
  <si>
    <t>STRAORDINARIO</t>
  </si>
  <si>
    <t>COMPENSI AGGIUNTIVI PER LA DIRIGENZA MEDICA E VETERINARIA</t>
  </si>
  <si>
    <t>COMPENSI AGGIUNTIVI PER LA DIRIGENZA DEL RUOLO SANITARIO</t>
  </si>
  <si>
    <t>I202</t>
  </si>
  <si>
    <t>I204</t>
  </si>
  <si>
    <t>I207</t>
  </si>
  <si>
    <t>I212</t>
  </si>
  <si>
    <t>I216</t>
  </si>
  <si>
    <t>S998</t>
  </si>
  <si>
    <t>S999</t>
  </si>
  <si>
    <t>T101</t>
  </si>
  <si>
    <t>P092</t>
  </si>
  <si>
    <t>P093</t>
  </si>
  <si>
    <t>P094</t>
  </si>
  <si>
    <t>S820</t>
  </si>
  <si>
    <t>COMP.AGGIUNTIVI PERS.INFERM.CO E TECN.SAN.DI RADIOL.MED.</t>
  </si>
  <si>
    <t>S212</t>
  </si>
  <si>
    <t>ALTRI COMPENSI PER PARTICOLARI CONDIZIONI DI LAVORO</t>
  </si>
  <si>
    <t>ST</t>
  </si>
  <si>
    <t>SV</t>
  </si>
  <si>
    <t>SF</t>
  </si>
  <si>
    <t>S204</t>
  </si>
  <si>
    <t>S806</t>
  </si>
  <si>
    <t>ACCANTONAMENTI PER RINNOVI CONTRATTUALI</t>
  </si>
  <si>
    <t>P091</t>
  </si>
  <si>
    <t>I422</t>
  </si>
  <si>
    <t>MV</t>
  </si>
  <si>
    <t>MO</t>
  </si>
  <si>
    <t>DS</t>
  </si>
  <si>
    <t>DP</t>
  </si>
  <si>
    <t>LP</t>
  </si>
  <si>
    <t>DT</t>
  </si>
  <si>
    <t>LT</t>
  </si>
  <si>
    <t>DA</t>
  </si>
  <si>
    <t>LA</t>
  </si>
  <si>
    <t>(*)   dati su base annua</t>
  </si>
  <si>
    <t>(**)  presenti al 31 dicembre anno corrente</t>
  </si>
  <si>
    <t>(***) Per i contratti di cui all'art. 15-septies del d.lgs n. 502/92 e successive modificazioni, non vanno indicate unità nella colonna "a tempo determinato" in quanto sono previste specifiche qualifiche nella tabella 1.</t>
  </si>
  <si>
    <t>(a) personale a tempo indeterminato al quale viene applicato un contratto di lavoro di tipo privatistico (es.: tipografico,chimico,edile, metalmeccanico, portierato, ecc.) e personale ex medico condotto di cui all'art. 36, comma 3, del CCNL 10.2.2004</t>
  </si>
  <si>
    <t>N U M E R O      D I     D I P E N D E N T I</t>
  </si>
  <si>
    <t>Cod.</t>
  </si>
  <si>
    <t>Uomini</t>
  </si>
  <si>
    <t>Donne</t>
  </si>
  <si>
    <t>TOTALE</t>
  </si>
  <si>
    <t>A tempo pieno</t>
  </si>
  <si>
    <t>Codice</t>
  </si>
  <si>
    <t>CATEGORIA</t>
  </si>
  <si>
    <t>Importo</t>
  </si>
  <si>
    <t>IRAP</t>
  </si>
  <si>
    <t>ALTRE SPESE</t>
  </si>
  <si>
    <t xml:space="preserve"> </t>
  </si>
  <si>
    <t>DESCRIZIONE</t>
  </si>
  <si>
    <t>In part-time
fino al 50%</t>
  </si>
  <si>
    <t>In part-time
oltre il 50%</t>
  </si>
  <si>
    <t>A tempo determinato (*)</t>
  </si>
  <si>
    <t>Formazione lavoro (*)</t>
  </si>
  <si>
    <t>qualifica / posiz.economica/profilo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</si>
  <si>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</si>
  <si>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</si>
  <si>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</si>
  <si>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</si>
  <si>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</si>
  <si>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</si>
  <si>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</si>
  <si>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</si>
  <si>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</si>
  <si>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</si>
  <si>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</si>
  <si>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</si>
  <si>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</si>
  <si>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</si>
  <si>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</si>
  <si>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</si>
  <si>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</si>
  <si>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</si>
  <si>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</si>
  <si>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</si>
  <si>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</si>
  <si>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</si>
  <si>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</si>
  <si>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</si>
  <si>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</si>
  <si>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</si>
  <si>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</si>
  <si>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</si>
  <si>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</si>
  <si>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</si>
  <si>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</si>
  <si>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NUMERO DI MENSILITA' (**)</t>
  </si>
  <si>
    <t>(*) gli importi vanno indicati in EURO, senza cifre decimali (cfr. circolare: "istruzioni generali e specifiche di comparto")</t>
  </si>
  <si>
    <t>L109</t>
  </si>
  <si>
    <t>CONTRATTI DI COLLABORAZIONE COORDINATA E CONTINUATIVA</t>
  </si>
  <si>
    <t>N U M E R O   D I   D I P E N D E N T I</t>
  </si>
  <si>
    <t>V O C I   D I   S P E S A</t>
  </si>
  <si>
    <t>SI</t>
  </si>
  <si>
    <t>(**) il numero delle mensilità va espresso con 2 cifre decimali (cfr. circolare: "istruzioni generali e specifiche di comparto ")</t>
  </si>
  <si>
    <t>0D0163</t>
  </si>
  <si>
    <t>000061</t>
  </si>
  <si>
    <t>PC</t>
  </si>
  <si>
    <t>RETRIBUZIONE DI RISULTATO</t>
  </si>
  <si>
    <t xml:space="preserve">COMPENSI PRODUTTIVITA' </t>
  </si>
  <si>
    <t>S630</t>
  </si>
  <si>
    <t>ND</t>
  </si>
  <si>
    <t>ME</t>
  </si>
  <si>
    <t>MD</t>
  </si>
  <si>
    <t>NM</t>
  </si>
  <si>
    <t>0D0097</t>
  </si>
  <si>
    <t>0D0482</t>
  </si>
  <si>
    <t>0D0484</t>
  </si>
  <si>
    <t>SD0E33</t>
  </si>
  <si>
    <t>SD0N33</t>
  </si>
  <si>
    <t>SD0E34</t>
  </si>
  <si>
    <t>SD0N34</t>
  </si>
  <si>
    <t>SD0035</t>
  </si>
  <si>
    <t>SD0036</t>
  </si>
  <si>
    <t>SD0597</t>
  </si>
  <si>
    <t>SD0E74</t>
  </si>
  <si>
    <t>SD0N74</t>
  </si>
  <si>
    <t>SD0E73</t>
  </si>
  <si>
    <t>SD0N73</t>
  </si>
  <si>
    <t>SD0A73</t>
  </si>
  <si>
    <t>SD0072</t>
  </si>
  <si>
    <t>SD0598</t>
  </si>
  <si>
    <t>SD0E49</t>
  </si>
  <si>
    <t>SD0N49</t>
  </si>
  <si>
    <t>SD0E48</t>
  </si>
  <si>
    <t>SD0N48</t>
  </si>
  <si>
    <t>SD0A48</t>
  </si>
  <si>
    <t>SD0047</t>
  </si>
  <si>
    <t>SD0599</t>
  </si>
  <si>
    <t>SD0E39</t>
  </si>
  <si>
    <t>SD0N39</t>
  </si>
  <si>
    <t>SD0E38</t>
  </si>
  <si>
    <t>SD0N38</t>
  </si>
  <si>
    <t>SD0A38</t>
  </si>
  <si>
    <t>SD0037</t>
  </si>
  <si>
    <t>SD0600</t>
  </si>
  <si>
    <t>SD0E13</t>
  </si>
  <si>
    <t>SD0N13</t>
  </si>
  <si>
    <t>SD0E12</t>
  </si>
  <si>
    <t>SD0N12</t>
  </si>
  <si>
    <t>SD0A12</t>
  </si>
  <si>
    <t>SD0011</t>
  </si>
  <si>
    <t>SD0601</t>
  </si>
  <si>
    <t>SD0E16</t>
  </si>
  <si>
    <t>SD0N16</t>
  </si>
  <si>
    <t>SD0E15</t>
  </si>
  <si>
    <t>SD0N15</t>
  </si>
  <si>
    <t>SD0A15</t>
  </si>
  <si>
    <t>SD0014</t>
  </si>
  <si>
    <t>SD0602</t>
  </si>
  <si>
    <t>SD0E42</t>
  </si>
  <si>
    <t>SD0N42</t>
  </si>
  <si>
    <t>SD0E41</t>
  </si>
  <si>
    <t>SD0N41</t>
  </si>
  <si>
    <t>SD0A41</t>
  </si>
  <si>
    <t>SD0040</t>
  </si>
  <si>
    <t>SD0603</t>
  </si>
  <si>
    <t>SD0E66</t>
  </si>
  <si>
    <t>SD0N66</t>
  </si>
  <si>
    <t>SD0E65</t>
  </si>
  <si>
    <t>SD0N65</t>
  </si>
  <si>
    <t>SD0A65</t>
  </si>
  <si>
    <t>SD0064</t>
  </si>
  <si>
    <t>SD0604</t>
  </si>
  <si>
    <t>S16020</t>
  </si>
  <si>
    <t>S14056</t>
  </si>
  <si>
    <t>S13052</t>
  </si>
  <si>
    <t>S16021</t>
  </si>
  <si>
    <t>S14054</t>
  </si>
  <si>
    <t>S16022</t>
  </si>
  <si>
    <t>S14055</t>
  </si>
  <si>
    <t>S16019</t>
  </si>
  <si>
    <t>S14053</t>
  </si>
  <si>
    <t>S13051</t>
  </si>
  <si>
    <t>S00062</t>
  </si>
  <si>
    <t>PD0010</t>
  </si>
  <si>
    <t>PD0S09</t>
  </si>
  <si>
    <t>PD0A09</t>
  </si>
  <si>
    <t>PD0605</t>
  </si>
  <si>
    <t>PD0046</t>
  </si>
  <si>
    <t>PD0S45</t>
  </si>
  <si>
    <t>PD0A45</t>
  </si>
  <si>
    <t>PD0606</t>
  </si>
  <si>
    <t>PD0004</t>
  </si>
  <si>
    <t>PD0S03</t>
  </si>
  <si>
    <t>PD0A03</t>
  </si>
  <si>
    <t>PD0607</t>
  </si>
  <si>
    <t>PD0044</t>
  </si>
  <si>
    <t>PD0S43</t>
  </si>
  <si>
    <t>PD0A43</t>
  </si>
  <si>
    <t>PD0608</t>
  </si>
  <si>
    <t>P16006</t>
  </si>
  <si>
    <t>P00062</t>
  </si>
  <si>
    <t>TD0002</t>
  </si>
  <si>
    <t>TD0S01</t>
  </si>
  <si>
    <t>TD0A01</t>
  </si>
  <si>
    <t>TD0609</t>
  </si>
  <si>
    <t>TD0071</t>
  </si>
  <si>
    <t>TD0S70</t>
  </si>
  <si>
    <t>TD0A70</t>
  </si>
  <si>
    <t>TD0610</t>
  </si>
  <si>
    <t>TD0068</t>
  </si>
  <si>
    <t>TD0S67</t>
  </si>
  <si>
    <t>TD0A67</t>
  </si>
  <si>
    <t>TD0611</t>
  </si>
  <si>
    <t>T16024</t>
  </si>
  <si>
    <t>T16026</t>
  </si>
  <si>
    <t>T14050</t>
  </si>
  <si>
    <t>T14007</t>
  </si>
  <si>
    <t>T14063</t>
  </si>
  <si>
    <t>T13059</t>
  </si>
  <si>
    <t>T13660</t>
  </si>
  <si>
    <t>T12057</t>
  </si>
  <si>
    <t>T12058</t>
  </si>
  <si>
    <t>T11008</t>
  </si>
  <si>
    <t>T00062</t>
  </si>
  <si>
    <t>AD0032</t>
  </si>
  <si>
    <t>AD0S31</t>
  </si>
  <si>
    <t>AD0A31</t>
  </si>
  <si>
    <t>AD0612</t>
  </si>
  <si>
    <t>A16028</t>
  </si>
  <si>
    <t>A14005</t>
  </si>
  <si>
    <t>A12017</t>
  </si>
  <si>
    <t>A11030</t>
  </si>
  <si>
    <t>A00062</t>
  </si>
  <si>
    <t>(a) personale a tempo indeterminato al quale viene applicato un contratto di lavoro di tipo privatistico (es.: tipografico, chimico, edile,  metalmeccanico, portierato, ecc.) e personale ex medico condotto di cui all'art. 36, comma 3, del CCNL 10.2.2004</t>
  </si>
  <si>
    <t>(2) profili previsti dall'art.18 del CCNL 19 aprile 2004</t>
  </si>
  <si>
    <t>(b) applicazione dell'art. 15-septies del d.lgs n. 502/92 e successive modificazioni</t>
  </si>
  <si>
    <t>ALTRE SPESE ACCESSORIE ED INDENNITA' VARIE</t>
  </si>
  <si>
    <t>L115</t>
  </si>
  <si>
    <t>CONTRATTI PER RESA SERVIZI/ADEMPIMENTI OBBLIGATORI PER LEGGE</t>
  </si>
  <si>
    <t>P072</t>
  </si>
  <si>
    <t>SOMME RIMBORSATE ALLE UNIVERSITÀ PER INDENNITÀ DE MARIA</t>
  </si>
  <si>
    <t>I507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</si>
  <si>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</si>
  <si>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</si>
  <si>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</si>
  <si>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</si>
  <si>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</si>
  <si>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</si>
  <si>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</si>
  <si>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</si>
  <si>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INDENNITA' DI SPECIFICITA' MEDICO-VETERINARIA</t>
  </si>
  <si>
    <t>P098</t>
  </si>
  <si>
    <t>M000</t>
  </si>
  <si>
    <t>A015</t>
  </si>
  <si>
    <t>A035</t>
  </si>
  <si>
    <t>A045</t>
  </si>
  <si>
    <t>A070</t>
  </si>
  <si>
    <t>P074</t>
  </si>
  <si>
    <t>P099</t>
  </si>
  <si>
    <t>SOMME RIMBORSATE PER PERSONALE COMAND./FUORI RUOLO/IN CONV.</t>
  </si>
  <si>
    <t>SOMME RICEVUTE DA U.E. E/O PRIVATI (-)</t>
  </si>
  <si>
    <t>RIMBORSI RICEVUTI PER PERS. COMAND./FUORI RUOLO/IN CONV. (-)</t>
  </si>
  <si>
    <t>ALTRI RIMBORSI RICEVUTI DALLE AMMINISTRAZIONI (-)</t>
  </si>
  <si>
    <t>(*)  gli importi vanno indicati in EURO, senza cifre decimali (cfr. circolare: "istruzioni generali e specifiche di comparto")</t>
  </si>
  <si>
    <t>TREDICESIMA MENSILITA'</t>
  </si>
  <si>
    <t>ARRETRATI PER ANNI PRECEDENTI</t>
  </si>
  <si>
    <t>RECUPERI PER RITARDI ASSENZE ECC.</t>
  </si>
  <si>
    <t>INDENNITA' DE MARIA</t>
  </si>
  <si>
    <t>I421</t>
  </si>
  <si>
    <t>S203</t>
  </si>
  <si>
    <t>ALTRI COMPENSI ACCESSORI PERSONALE UNIVERSITARIO</t>
  </si>
  <si>
    <t>I533</t>
  </si>
  <si>
    <t>INDENNITA' PROFESSIONALE SPECIFICA</t>
  </si>
  <si>
    <t>I424</t>
  </si>
  <si>
    <t>S720</t>
  </si>
  <si>
    <t>S761</t>
  </si>
  <si>
    <t>COMPETENZE PERSONALE COMANDATO/DISTACCATO PRESSO L'AMM.NE</t>
  </si>
  <si>
    <t>NOTE: Elenco Istituzioni ed importi dei rimborsi effettuati (**)</t>
  </si>
  <si>
    <t>NOTE: Elenco Istituzioni ed importi dei rimborsi ricevuti (***)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</si>
  <si>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</si>
  <si>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(**) campo riservato all'inserimento delle informazioni di dettaglio (nome Istituzione ed importo) riguardanti i rimborsi effettuati (P071, P072, P074). Eventuali note su altre voci di spesa dovranno essere immesse nel campo "note e chiarimenti" della SI_1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</si>
  <si>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</si>
  <si>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</si>
  <si>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</si>
  <si>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</si>
  <si>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</si>
  <si>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IND. DI VACANZA CONTRATTUALE</t>
  </si>
  <si>
    <t>IND DIREZ. STRUTT. COMP.</t>
  </si>
  <si>
    <t>RETRIBUZIONE DI POSIZIONE</t>
  </si>
  <si>
    <t>RETRIBUZIONE DI POSIZIONE - QUOTA VARIABILE</t>
  </si>
  <si>
    <t>MAGGIORAZIONE RETRIB. DI POSIZIONE DIRETTORE DIPARTIMENTO</t>
  </si>
  <si>
    <t>INDENNITÀ ART. 42, COMMA 5-TER, D.LGS. 151/2001</t>
  </si>
  <si>
    <t>ONORARI AVVOCATI</t>
  </si>
  <si>
    <t>COMPENSO PER TURNI DI GUARDIA NOTTURNI DIRIGENTI</t>
  </si>
  <si>
    <t>I227</t>
  </si>
  <si>
    <t>S750</t>
  </si>
  <si>
    <t xml:space="preserve">ALTRE SOMME RIMBORSATE ALLE AMMINISTRAZIONI </t>
  </si>
  <si>
    <t>COMPENSI PER PERSONALE LSU/LPU</t>
  </si>
  <si>
    <t>(sono evidenziate quelle valorizzate nella T1)</t>
  </si>
  <si>
    <t>(sono evidenziate le qualifiche valorizzate per l'anno)</t>
  </si>
  <si>
    <t>I418</t>
  </si>
  <si>
    <t>ASSEGNO AD PERSONAM</t>
  </si>
  <si>
    <t>INCENTIVI PER FUNZIONI TECNICHE</t>
  </si>
  <si>
    <t>R.I.A.</t>
  </si>
  <si>
    <t>A031</t>
  </si>
  <si>
    <t>PROGRESSIONE PER CLASSI E SCATTI/FASCE RETRIBUTIVE</t>
  </si>
  <si>
    <t>A032</t>
  </si>
  <si>
    <t>Telelavoro/Smart working (**)
Personale indicato in T1</t>
  </si>
  <si>
    <t xml:space="preserve">(1) qualifica unica di dirigente delle professioni sanitarie infermieristiche, tecniche, della riabilitazione, della prevenzione e della professione ostetrica di cui agli artt. 8 e 9 del CCNL 17.10.2008 </t>
  </si>
  <si>
    <t>LSU/LPU/ASU(*)</t>
  </si>
  <si>
    <t>S18863</t>
  </si>
  <si>
    <t>S14S52</t>
  </si>
  <si>
    <t>S18864</t>
  </si>
  <si>
    <t>S18865</t>
  </si>
  <si>
    <t>S18866</t>
  </si>
  <si>
    <t>S14S51</t>
  </si>
  <si>
    <t>PSP871</t>
  </si>
  <si>
    <t>PSP872</t>
  </si>
  <si>
    <t>T18867</t>
  </si>
  <si>
    <t>T18868</t>
  </si>
  <si>
    <t>T14S59</t>
  </si>
  <si>
    <t>A18869</t>
  </si>
  <si>
    <t>A13870</t>
  </si>
  <si>
    <t>CONTRATTISTI (a)</t>
  </si>
  <si>
    <t xml:space="preserve">ELEMENTO PEREQUATIVO </t>
  </si>
  <si>
    <t>INDENNITA' D'INCARICO</t>
  </si>
  <si>
    <t>S770</t>
  </si>
  <si>
    <t>S772</t>
  </si>
  <si>
    <t>SD0CO1</t>
  </si>
  <si>
    <t>SD0SE1</t>
  </si>
  <si>
    <t>SD0AI1</t>
  </si>
  <si>
    <t>SD048B</t>
  </si>
  <si>
    <t>SD0CO2</t>
  </si>
  <si>
    <t>SD0SE2</t>
  </si>
  <si>
    <t>SD0AI2</t>
  </si>
  <si>
    <t>SD048C</t>
  </si>
  <si>
    <t>SD0CO3</t>
  </si>
  <si>
    <t>SD0SE3</t>
  </si>
  <si>
    <t>SD0AI3</t>
  </si>
  <si>
    <t>SD048D</t>
  </si>
  <si>
    <t>Dirigente prof.tecniche della prevenzione (inc.strut.compl.)</t>
  </si>
  <si>
    <t>SD0CO4</t>
  </si>
  <si>
    <t>Dirigente prof.tecniche della prevenzione (inc.strut.sempl.)</t>
  </si>
  <si>
    <t>SD0SE4</t>
  </si>
  <si>
    <t>Dirigente prof.tecniche della prevenzione(altri inc.prof.li)</t>
  </si>
  <si>
    <t>SD0AI4</t>
  </si>
  <si>
    <t>SD048E</t>
  </si>
  <si>
    <t>N18694</t>
  </si>
  <si>
    <t>N16695</t>
  </si>
  <si>
    <t>MEDICI  (***)</t>
  </si>
  <si>
    <t>VETERINARI  (***)</t>
  </si>
  <si>
    <t>ODONTOIATRI  (***)</t>
  </si>
  <si>
    <t>DIRIG. SANITARI NON MEDICI  (***)</t>
  </si>
  <si>
    <t>DIRIGENTI PROFESSIONI SANITARIE  (***)</t>
  </si>
  <si>
    <t>PS</t>
  </si>
  <si>
    <t>PROFILI RUOLO SANITARIO - PERSONALE INFERMIERISTICO</t>
  </si>
  <si>
    <t>PROFILI RUOLO SANITARIO - PERSONALE TECNICO SANITARIO</t>
  </si>
  <si>
    <t>PROFILI RUOLO SANITARIO - PERSONALE VIGILANZA E ISPEZIONE</t>
  </si>
  <si>
    <t>PROFILI RUOLO SANITARIO - PERSONALE FUNZIONI RIABILITATIVE</t>
  </si>
  <si>
    <t>DIR. RUOLO PROFESSIONALE  (***)</t>
  </si>
  <si>
    <t>PROFILI RUOLO PROFESSIONALE</t>
  </si>
  <si>
    <t>DIR. RUOLO TECNICO  (***)</t>
  </si>
  <si>
    <t>PROFILI RUOLO TECNICO</t>
  </si>
  <si>
    <t>DIR. RUOLO AMMINISTRATIVO  (***)</t>
  </si>
  <si>
    <t>PROFILI RUOLO AMMINISTRATIVO</t>
  </si>
  <si>
    <t>PERSONALE CONTRATTISTA</t>
  </si>
  <si>
    <t>Direttore generale</t>
  </si>
  <si>
    <t>Direttore sanitario</t>
  </si>
  <si>
    <t>Direttore amministrativo</t>
  </si>
  <si>
    <t>Direttore dei servizi sociali</t>
  </si>
  <si>
    <t>Dir. Medico con inc. Struttura complessa (rapp. Esclusivo)</t>
  </si>
  <si>
    <t>Dir. Medico con inc. di struttura complessa (rapp. Non escl.</t>
  </si>
  <si>
    <t>Dir. Medico con incarico di struttura semplice (rapp. Esclus</t>
  </si>
  <si>
    <t>Dir. Medico con incarico struttura semplice (rapp. Non escl.</t>
  </si>
  <si>
    <t>Dirigenti medici con altri incar. Prof.li (rapp. Esclusivo)</t>
  </si>
  <si>
    <t>Dirigenti medici con altri incar. Prof.li (rapp. Non escl.)</t>
  </si>
  <si>
    <t>Dir. Medici a t.  Determinato(art. 15-septies d.lgs. 502/92)</t>
  </si>
  <si>
    <t>Veterinari con inc. di struttura complessa (rapp.esclusivo)</t>
  </si>
  <si>
    <t>Veterinari con inc. di struttura complessa (rapp. Non escl.)</t>
  </si>
  <si>
    <t>Veterinari con inc. di struttura semplice (rapp. Esclusivo)</t>
  </si>
  <si>
    <t>Veterinari con inc. di struttura semplice (rapp. Non escl.)</t>
  </si>
  <si>
    <t>Veterinari con altri incar. Prof.li (rapp. Esclusivo)</t>
  </si>
  <si>
    <t>Veterinari con altri incar. Prof.li (rapp. Non escl.)</t>
  </si>
  <si>
    <t>Veterinari a t. determinato (art. 15-septies d.lgs. 502/92)</t>
  </si>
  <si>
    <t>Odontoiatri con inc. di struttura complessa (rapp. Escl.)</t>
  </si>
  <si>
    <t>Odontoiatri con inc. di struttura complessa (rapp. Non escl.</t>
  </si>
  <si>
    <t>Odontoiatri con inc. di struttura semplice (rapp. Esclusivo)</t>
  </si>
  <si>
    <t>Odontoiatri con inc. di struttura semplice (rapp. Non escl.)</t>
  </si>
  <si>
    <t>Odontoiatri con altri incar. Prof.li (rapp. Esclusivo)</t>
  </si>
  <si>
    <t>Odontoiatri con altri incar. Prof.li (rapp. Non escl.)</t>
  </si>
  <si>
    <t>Odontoiatri a t. determinato (art. 15-septies d.lgs. 502/92)</t>
  </si>
  <si>
    <t>Farmacisti con inc. di struttura complessa (rapp. Esclusivo)</t>
  </si>
  <si>
    <t>Farmacisti con inc. di struttura complessa (rapp. Non escl.)</t>
  </si>
  <si>
    <t>Farmacisti con inc. di struttura semplice (rapp. Esclusivo)</t>
  </si>
  <si>
    <t>Farmacisti con inc. di struttura semplice (rapp. Non escl.)</t>
  </si>
  <si>
    <t>Farmacisti con altri incar. Prof.li (rapp. Esclusivo)</t>
  </si>
  <si>
    <t>Farmacisti con altri incar. Prof.li (rapp. Non escl.)</t>
  </si>
  <si>
    <t>Farmacisti a t. determinato (art. 15-septies d.lgs. 502/92)</t>
  </si>
  <si>
    <t>Biologi con inc. di struttura complessa (rapp. Esclusivo)</t>
  </si>
  <si>
    <t>Biologi con inc. di struttura complessa (rapp. Non escl.)</t>
  </si>
  <si>
    <t>Biologi con inc. di struttura semplice (rapp. Esclusivo)</t>
  </si>
  <si>
    <t>Biologi con inc. di struttura semplice (rapp. Non escl.)</t>
  </si>
  <si>
    <t>Biologi con altri incar. Prof.li (rapp. Esclusivo)</t>
  </si>
  <si>
    <t>Biologi con altri incar. Prof.li (rapp. Non escl.)</t>
  </si>
  <si>
    <t>Biologi a t. determinato (art. 15-septies d.lgs. 502/92)</t>
  </si>
  <si>
    <t>Chimici con inc. di struttura complessa (rapp. Esclusivo)</t>
  </si>
  <si>
    <t>Chimici con inc. di struttura complessa (rapp.non escl.)</t>
  </si>
  <si>
    <t>Chimici con inc. di struttura semplice (rapp. Esclusivo)</t>
  </si>
  <si>
    <t>Chimici con inc. di struttura semplice (rapp. Non escl.)</t>
  </si>
  <si>
    <t>Chimici con altri incar. Prof.li (rapp. Esclusivo)</t>
  </si>
  <si>
    <t>Chimici con altri incar. Prof.li (rapp. Non escl.)</t>
  </si>
  <si>
    <t>Chimici a t. determinato (art. 15-septies d.lgs. 502/92)</t>
  </si>
  <si>
    <t>Fisici con inc. di struttura complessa (rapp. Esclusivo)</t>
  </si>
  <si>
    <t>Fisici con inc. di struttura complessa (rapp. Non escl.)</t>
  </si>
  <si>
    <t>Fisici con inc. di struttura semplice (rapp. Esclusivo)</t>
  </si>
  <si>
    <t>Fisici con inc. di struttura semplice (rapp. Non escl.)</t>
  </si>
  <si>
    <t>Fisici con altri incar. Prof.li (rapp. Esclusivo)</t>
  </si>
  <si>
    <t>Fisici con altri incar. Prof.li (rapp. Non escl.)</t>
  </si>
  <si>
    <t>Fisici a t. determinato (art. 15-septies d.lgs. 502/92)</t>
  </si>
  <si>
    <t>Psicologi con inc. di struttura complessa (rapp. Esclusivo)</t>
  </si>
  <si>
    <t>Psicologi con inc. di struttura complessa (rapp. Non escl.)</t>
  </si>
  <si>
    <t>Psicologi con inc. di struttura semplice (rapp. Esclusivo)</t>
  </si>
  <si>
    <t>Psicologi con inc. di struttura semplice (rapp. Non escl.)</t>
  </si>
  <si>
    <t>Psicologi con altri incar. Prof.li (rapp. Esclusivo)</t>
  </si>
  <si>
    <t>Psicologi con altri incar. Prof.li (rapp. Non escl.)</t>
  </si>
  <si>
    <t>Psicologi a t. determinato (art. 15-septies d.lgs. 502/92)</t>
  </si>
  <si>
    <t>Dirigente prof. Sanit. Inferm/ostetrica (inc. Strut. Compl.)</t>
  </si>
  <si>
    <t>Dirigente prof. Sanit. Inferm/ostetrica (inc. Strut. Sempl.)</t>
  </si>
  <si>
    <t>Dirigente prof. Sanit. Inferm/ostetrica (altri inc. Prof.li)</t>
  </si>
  <si>
    <t>Dir. Prof.san.inferm/ostet t.det.art.15-septies dlgs 502/92</t>
  </si>
  <si>
    <t>Dirigente prof. Sanit. Riabilitative (inc. Strut. Compl.)</t>
  </si>
  <si>
    <t>Dirigente prof. Sanit. Riabilitative (inc. Strut. Sempl.)</t>
  </si>
  <si>
    <t>Dirigente prof. Sanit. Riabilitative (altri inc. Prof.li)</t>
  </si>
  <si>
    <t>Dir. Prof. San. Riabilitat. T.det.art.15-septies dlgs 502/92</t>
  </si>
  <si>
    <t>Dirigente prof. Tecnico sanitarie (inc. Strut. Compl.)</t>
  </si>
  <si>
    <t>Dirigente prof. Tecnico sanitarie (inc. Strut. Sempl.)</t>
  </si>
  <si>
    <t>Dirigente prof. Tecnico sanitarie (altri inc. Prof.li)</t>
  </si>
  <si>
    <t>Dir. Prof.tecnico sanitarie t.det.art.15-septies dlgs 502/92</t>
  </si>
  <si>
    <t>Dir. Prof.tecniche prevenz. T.det.art.15-septies dlgs 502/92</t>
  </si>
  <si>
    <t>Coll.re prof.le sanitario - pers. Infer. Senior - ds</t>
  </si>
  <si>
    <t>Coll.re prof.le sanitario - pers. Infer. - D</t>
  </si>
  <si>
    <t>Oper.re prof.le sanitario pers. Inferm. - C</t>
  </si>
  <si>
    <t>Oper.re prof.le di ii cat.pers. Inferm.  Senior-C</t>
  </si>
  <si>
    <t>Oper.re prof.le di ii cat.pers. Inferm. Bs</t>
  </si>
  <si>
    <t>Coll.re prof.le sanitario - pers. Tec. Senior - DS</t>
  </si>
  <si>
    <t>Coll.re prof.le sanitario - pers. Tec.- D</t>
  </si>
  <si>
    <t>Oper.re prof.le sanitario - pers. Tec.- C</t>
  </si>
  <si>
    <t>Coll.re prof.le sanitario - tecn. Della prev. Senior - DS</t>
  </si>
  <si>
    <t>Coll.re prof.le sanitario - tecn. Della prev. - D</t>
  </si>
  <si>
    <t>Oper.re prof.le sanitario - tecn. Della prev. - C</t>
  </si>
  <si>
    <t>Coll.re prof.le sanitario - pers. Della riabil. Senior - DS</t>
  </si>
  <si>
    <t>Coll.re prof.le sanitario - pers. Della riabil. - D</t>
  </si>
  <si>
    <t>Oper.re prof.le di ii cat. Con funz. Di riabil. Senior - C</t>
  </si>
  <si>
    <t>Oper.re prof.le sanitario - pers. Della riabil. - C</t>
  </si>
  <si>
    <t>Oper.re prof.le di II cat. Con funz. Di riabil. - BS</t>
  </si>
  <si>
    <t>Profilo atipico ruolo sanitario</t>
  </si>
  <si>
    <t>Avvocato dirig. Con incarico di struttura complessa</t>
  </si>
  <si>
    <t>Avvocato dirig. Con incarico di struttura semplice</t>
  </si>
  <si>
    <t>Avvocato dirig. Con altri incar.prof.li</t>
  </si>
  <si>
    <t>Avvocato dir. A t. Determinato(art. 15-septies dlgs. 502/92)</t>
  </si>
  <si>
    <t>Ingegnere dirig. Con incarico di struttura complessa</t>
  </si>
  <si>
    <t>Ingegnere dirig. Con incarico di struttura semplice</t>
  </si>
  <si>
    <t>Ingegnere dirig. Con altri incar.prof.li</t>
  </si>
  <si>
    <t>Ingegnere dir. A t. Determinato(art.15-septies dlgs. 502/92)</t>
  </si>
  <si>
    <t>Architetti dirig. Con incarico di struttura complessa</t>
  </si>
  <si>
    <t>Architetti dirig. Con incarico di struttura semplice</t>
  </si>
  <si>
    <t>Architetti dirig. Con altri incar.prof.li</t>
  </si>
  <si>
    <t>Architetti dir. A t.determinato(art. 15-septies dlgs.502/92)</t>
  </si>
  <si>
    <t>Geologi dirig. Con incarico di struttura complessa</t>
  </si>
  <si>
    <t>Geologi dirig. Con incarico di struttura semplice</t>
  </si>
  <si>
    <t>Geologi dirig. Con altri incar.prof.li</t>
  </si>
  <si>
    <t>Geologi  dir. A t. Determinato(art. 15-septies dlgs. 502/92)</t>
  </si>
  <si>
    <t>Assistente religioso - D</t>
  </si>
  <si>
    <t>Specialista della comunicazione istituzionale - D</t>
  </si>
  <si>
    <t>Profilo atipico ruolo professionale</t>
  </si>
  <si>
    <t>Analisti dirig. Con incarico di struttura complessa</t>
  </si>
  <si>
    <t>Analisti dirig. Con incarico di struttura semplice</t>
  </si>
  <si>
    <t>Analisti dirig. Con altri incar.prof.li</t>
  </si>
  <si>
    <t>Analisti dir. A t. Determinato(art. 15-septies dlgs. 502/92)</t>
  </si>
  <si>
    <t>Statistico dirig. Con incarico di struttura complessa</t>
  </si>
  <si>
    <t>Statistico dirig. Con incarico di struttura semplice</t>
  </si>
  <si>
    <t>Statistico dirig. Con altri incar.prof.li</t>
  </si>
  <si>
    <t>Statistico dir. A t.determinato(art. 15-septies dlgs.502/92)</t>
  </si>
  <si>
    <t>Sociologo dirig. Con incarico di struttura complessa</t>
  </si>
  <si>
    <t>Sociologo dirig. Con incarico di struttura semplice</t>
  </si>
  <si>
    <t>Sociologo dirig. Con altri incar.prof.li</t>
  </si>
  <si>
    <t>Sociologo dir. A t. Determinato(art.15-septies dlgs. 502/92)</t>
  </si>
  <si>
    <t>Collab.re prof.le assistente sociale senior - DS</t>
  </si>
  <si>
    <t>Collab.re prof.le assistente sociale - D</t>
  </si>
  <si>
    <t>Collab.re tec. - prof.le senior - DS</t>
  </si>
  <si>
    <t>Collab.re tec. - prof.le - D</t>
  </si>
  <si>
    <t>Oper.re prof.le assistente soc. - C</t>
  </si>
  <si>
    <t>Assistente tecnico - C</t>
  </si>
  <si>
    <t>Program.re - C</t>
  </si>
  <si>
    <t>Operatore tecnico special.to senior - C</t>
  </si>
  <si>
    <t>Operatore tecnico special.to - BS</t>
  </si>
  <si>
    <t>Operatore socio sanitario - BS</t>
  </si>
  <si>
    <t>Operatore tecnico - B</t>
  </si>
  <si>
    <t>Operatore tecnico addetto all'assistenza - B</t>
  </si>
  <si>
    <t>Ausiliario specializzato - A</t>
  </si>
  <si>
    <t>Profilo atipico ruolo tecnico</t>
  </si>
  <si>
    <t>Dirigente amm.vo con incarico di struttura complessa</t>
  </si>
  <si>
    <t>Dirigente amm.vo con incarico di struttura semplice</t>
  </si>
  <si>
    <t>Dirigente amm.vo con altri incar.prof.li</t>
  </si>
  <si>
    <t>Dirig. Amm.vo a t. determinato (art. 15-septies dlgs.502/92)</t>
  </si>
  <si>
    <t>Collaboratore amministrativo prof.le senior - DS</t>
  </si>
  <si>
    <t>Collaboratore amministrativo prof.le - D</t>
  </si>
  <si>
    <t>Assistente amministrativo - C</t>
  </si>
  <si>
    <t>Coadiutore amm.vo senior - BS</t>
  </si>
  <si>
    <t>Coadiutore amm.vo - B</t>
  </si>
  <si>
    <t>Commesso - A</t>
  </si>
  <si>
    <t>Profilo atipico ruolo amministrativo</t>
  </si>
  <si>
    <t>Ricercatore sanitario - DS</t>
  </si>
  <si>
    <t>Collaboratore prof.le  di ricerca sanitaria - D</t>
  </si>
  <si>
    <t>AP</t>
  </si>
  <si>
    <t xml:space="preserve">Numero
Inc.
</t>
  </si>
  <si>
    <r>
      <rPr>
        <b/>
        <sz val="8"/>
        <color indexed="10"/>
        <rFont val="Arial"/>
        <family val="2"/>
      </rPr>
      <t xml:space="preserve">Incongruenza
17
</t>
    </r>
    <r>
      <rPr>
        <b/>
        <sz val="8"/>
        <rFont val="Arial"/>
        <family val="2"/>
      </rPr>
      <t xml:space="preserve">
Controllare RIA e Progressione per scatti</t>
    </r>
  </si>
  <si>
    <t>RIA</t>
  </si>
  <si>
    <t>Progressioni</t>
  </si>
  <si>
    <t>NO</t>
  </si>
  <si>
    <t>DIRETTORI GENERALI</t>
  </si>
  <si>
    <t>MEDICI</t>
  </si>
  <si>
    <t>VETERINARI</t>
  </si>
  <si>
    <t>ODONTOIATRI</t>
  </si>
  <si>
    <t>DIRIG. SANITARI NON MEDICI</t>
  </si>
  <si>
    <t>DIRIGENTI PROFESSIONI SANITARIE</t>
  </si>
  <si>
    <t>DIR. RUOLO PROFESSIONALE</t>
  </si>
  <si>
    <t>DIR. RUOLO TECNICO</t>
  </si>
  <si>
    <t>DIR. RUOLO AMMINISTRATIVO</t>
  </si>
  <si>
    <t>PROFILO RUOLO RICERCA SANITARIA</t>
  </si>
  <si>
    <t>Categorie</t>
  </si>
  <si>
    <t>Specialista nei rapporti con i media, giornalista pubblico - D</t>
  </si>
  <si>
    <t>P071: AOSP BOLOGNA 242.621,AUSL FERRARA 8.131,AUSL ROMAGNA 8.059,AUSL REGGIO EMILIA 13.822,AUSL IMOLA 64.014,ISTITUTO ORTOPEDICO RIZZOLI 31.902,AZ. USL BARI 4 23.000,AUSL MODENA 204.092,AZ.USL TOSCANA CENTRO 3.404,ASC CONS. RENO-LAVINO-SAMOGGIA 17.000,AZ.SAN.5 FRIULI 32.996,AZ.SOC.SAN.PAVIA 5.590,COMUNE DI BOLOGNA 35.000,UNIONE RENO-GALLIERA 18.528,UNIONE COMUNI RENO-LAVINO-SAMOGGIA 17.000
P072: UNIVERSITA' DI BOLOGNA 1.999.999
P074: AOSP BOLOGNA  1.421.132,AOSP MODENA 12.000,IST.ORTOP.RIZZOLI 4.000,NIGUARDA 7.175,REP.SAN MARINO 3.500</t>
  </si>
  <si>
    <t>P090:AUSL MODENA 485.937,COMISSIONE TRIBUTARIA REGIONALE EMILIA-ROMAGNA 36.490,IST.ORTOP.RIZZOLI 93.132,AG.TERR. EMILIA-ROMAGNA 103.683,AUSL ROMAGNA-RAVENNA 35.517,ASP SENECA 51.738,AZ.OSP.SANT'ANNA FE 78.343,AOSP BOLOGNA 308.310,AZ.SAN.PROV.TRAPANI 30.964,UNONE COMUNI APP.BOLOGNESE 39.561,AUSL IMOLA 140.525,MIN.EC.COMM.TRIBUTARIA PUGLIA 52.970,INAIL VIGORSO 83.974,AZ.SAN.REG.MOLISE 25.911,AZ.SOC.SAN.TERR.CREMONA 29.002,AZ.SAN.LOCALE 1 20.375,DIP.VIGILI DEL FUOCO VITERBO 39.877,ASL ROMA 1 32.383,ASL ROMA 5 8.212,AUSL BRINDISI 8.214,AUSL FERRARA 9.539,AUSL PESCARA 8.024, AUSL PROV.FOGGIA 5.468,AOSP MODENA 119.815,AUSL NAPOLI 3 SUD 19.194,GSA 1.907.851,SANITARIO UNIONE COMUNI APPENINO 11.566
P098:PRIVATI 346.873,COMUNITA' EUROPEA 53.242
P099:INAIL 634.291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</si>
</sst>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00000"/>
    <numFmt numFmtId="177" formatCode="#,##0.00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%"/>
    <numFmt numFmtId="184" formatCode="#,##0.0;[Red]\-#,##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"/>
    <numFmt numFmtId="193" formatCode="&quot;L.&quot;\ #,##0;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d\ mmmm\ yyyy"/>
    <numFmt numFmtId="199" formatCode="[$€]\ #,##0;[Red]\-[$€]\ #,##0"/>
    <numFmt numFmtId="200" formatCode=";;;"/>
    <numFmt numFmtId="201" formatCode="0.0"/>
    <numFmt numFmtId="202" formatCode="#,###"/>
    <numFmt numFmtId="203" formatCode="#,###;[Red]\-#,###"/>
    <numFmt numFmtId="204" formatCode="[$-410]dddd\ d\ mmmm\ yyyy"/>
    <numFmt numFmtId="205" formatCode="h\.mm\.ss"/>
    <numFmt numFmtId="206" formatCode="_-* #,##0.0_-;\-* #,##0.0_-;_-* &quot;-&quot;??_-;_-@_-"/>
    <numFmt numFmtId="207" formatCode="_-* #,##0_-;\-* #,##0_-;_-* &quot;-&quot;??_-;_-@_-"/>
    <numFmt numFmtId="208" formatCode="#,##0;\-#,##0;&quot; &quot;"/>
    <numFmt numFmtId="209" formatCode="#,##0.00;\-#,##0.00;&quot; &quot;"/>
    <numFmt numFmtId="210" formatCode="#,###.00;\-#,###.00;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&quot;Attivo&quot;;&quot;Attivo&quot;;&quot;Inattivo&quot;"/>
  </numFmts>
  <fonts count="8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sz val="12"/>
      <name val="Times New Roman"/>
      <family val="1"/>
    </font>
    <font>
      <b/>
      <sz val="7"/>
      <name val="MS Serif"/>
      <family val="1"/>
    </font>
    <font>
      <b/>
      <sz val="8"/>
      <color indexed="10"/>
      <name val="Arial"/>
      <family val="2"/>
    </font>
    <font>
      <sz val="7"/>
      <name val="Helv"/>
      <family val="0"/>
    </font>
    <font>
      <b/>
      <sz val="7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b/>
      <sz val="8"/>
      <color indexed="10"/>
      <name val="Helv"/>
      <family val="0"/>
    </font>
    <font>
      <sz val="8"/>
      <name val="Segoe U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Helv"/>
      <family val="0"/>
    </font>
    <font>
      <b/>
      <sz val="10"/>
      <color rgb="FFFF0000"/>
      <name val="Helv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199" fontId="0" fillId="0" borderId="0" applyFont="0" applyFill="0" applyBorder="0" applyAlignment="0" applyProtection="0"/>
    <xf numFmtId="0" fontId="61" fillId="28" borderId="1" applyNumberFormat="0" applyAlignment="0" applyProtection="0"/>
    <xf numFmtId="0" fontId="62" fillId="0" borderId="0" applyNumberFormat="0" applyBorder="0" applyAlignment="0">
      <protection/>
    </xf>
    <xf numFmtId="40" fontId="4" fillId="0" borderId="0" applyFont="0" applyFill="0" applyBorder="0" applyAlignment="0" applyProtection="0"/>
    <xf numFmtId="169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6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2" fontId="4" fillId="0" borderId="0" applyFont="0" applyFill="0" applyBorder="0" applyAlignment="0" applyProtection="0"/>
    <xf numFmtId="196" fontId="22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22" xfId="0" applyFont="1" applyFill="1" applyBorder="1" applyAlignment="1" applyProtection="1">
      <alignment horizontal="centerContinuous" vertical="center"/>
      <protection/>
    </xf>
    <xf numFmtId="0" fontId="8" fillId="0" borderId="23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 applyProtection="1">
      <alignment horizontal="centerContinuous" vertical="center" wrapText="1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5" fillId="0" borderId="0" xfId="66" applyFont="1">
      <alignment/>
      <protection/>
    </xf>
    <xf numFmtId="0" fontId="5" fillId="0" borderId="0" xfId="65" applyFont="1">
      <alignment/>
      <protection/>
    </xf>
    <xf numFmtId="0" fontId="5" fillId="0" borderId="15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justify"/>
      <protection/>
    </xf>
    <xf numFmtId="0" fontId="19" fillId="0" borderId="0" xfId="0" applyFont="1" applyAlignment="1">
      <alignment/>
    </xf>
    <xf numFmtId="0" fontId="5" fillId="0" borderId="31" xfId="0" applyFont="1" applyFill="1" applyBorder="1" applyAlignment="1" applyProtection="1">
      <alignment horizontal="justify" wrapText="1"/>
      <protection/>
    </xf>
    <xf numFmtId="0" fontId="5" fillId="0" borderId="32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justify" wrapText="1"/>
      <protection/>
    </xf>
    <xf numFmtId="0" fontId="5" fillId="0" borderId="30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Continuous" vertical="center"/>
    </xf>
    <xf numFmtId="0" fontId="8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Continuous" vertical="center" wrapText="1"/>
      <protection/>
    </xf>
    <xf numFmtId="0" fontId="5" fillId="0" borderId="38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14" fillId="0" borderId="34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justify" wrapText="1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15" fillId="0" borderId="40" xfId="0" applyFont="1" applyFill="1" applyBorder="1" applyAlignment="1" applyProtection="1">
      <alignment horizontal="center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right"/>
      <protection/>
    </xf>
    <xf numFmtId="0" fontId="15" fillId="0" borderId="43" xfId="0" applyFont="1" applyFill="1" applyBorder="1" applyAlignment="1" applyProtection="1">
      <alignment horizontal="center"/>
      <protection/>
    </xf>
    <xf numFmtId="0" fontId="15" fillId="0" borderId="44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justify" wrapText="1"/>
      <protection/>
    </xf>
    <xf numFmtId="3" fontId="5" fillId="0" borderId="46" xfId="0" applyNumberFormat="1" applyFont="1" applyFill="1" applyBorder="1" applyAlignment="1" applyProtection="1">
      <alignment/>
      <protection locked="0"/>
    </xf>
    <xf numFmtId="3" fontId="5" fillId="0" borderId="47" xfId="0" applyNumberFormat="1" applyFont="1" applyFill="1" applyBorder="1" applyAlignment="1" applyProtection="1">
      <alignment/>
      <protection locked="0"/>
    </xf>
    <xf numFmtId="4" fontId="5" fillId="0" borderId="46" xfId="0" applyNumberFormat="1" applyFont="1" applyFill="1" applyBorder="1" applyAlignment="1" applyProtection="1">
      <alignment/>
      <protection locked="0"/>
    </xf>
    <xf numFmtId="3" fontId="5" fillId="0" borderId="48" xfId="0" applyNumberFormat="1" applyFont="1" applyFill="1" applyBorder="1" applyAlignment="1" applyProtection="1">
      <alignment/>
      <protection locked="0"/>
    </xf>
    <xf numFmtId="3" fontId="5" fillId="0" borderId="49" xfId="0" applyNumberFormat="1" applyFont="1" applyFill="1" applyBorder="1" applyAlignment="1" applyProtection="1">
      <alignment/>
      <protection locked="0"/>
    </xf>
    <xf numFmtId="3" fontId="5" fillId="0" borderId="50" xfId="0" applyNumberFormat="1" applyFont="1" applyFill="1" applyBorder="1" applyAlignment="1" applyProtection="1">
      <alignment/>
      <protection locked="0"/>
    </xf>
    <xf numFmtId="3" fontId="15" fillId="0" borderId="51" xfId="0" applyNumberFormat="1" applyFont="1" applyFill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3" fontId="5" fillId="0" borderId="54" xfId="0" applyNumberFormat="1" applyFont="1" applyFill="1" applyBorder="1" applyAlignment="1" applyProtection="1">
      <alignment/>
      <protection locked="0"/>
    </xf>
    <xf numFmtId="3" fontId="5" fillId="0" borderId="52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19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>
      <alignment horizontal="centerContinuous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Continuous" vertical="center" wrapText="1"/>
      <protection/>
    </xf>
    <xf numFmtId="0" fontId="8" fillId="0" borderId="59" xfId="0" applyFont="1" applyFill="1" applyBorder="1" applyAlignment="1" applyProtection="1">
      <alignment horizontal="right" vertical="center"/>
      <protection/>
    </xf>
    <xf numFmtId="0" fontId="8" fillId="0" borderId="51" xfId="0" applyFont="1" applyFill="1" applyBorder="1" applyAlignment="1">
      <alignment horizontal="centerContinuous" vertical="center"/>
    </xf>
    <xf numFmtId="0" fontId="16" fillId="0" borderId="34" xfId="0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right" vertical="top"/>
    </xf>
    <xf numFmtId="0" fontId="8" fillId="0" borderId="15" xfId="0" applyFont="1" applyFill="1" applyBorder="1" applyAlignment="1" applyProtection="1">
      <alignment horizontal="centerContinuous" vertical="center"/>
      <protection/>
    </xf>
    <xf numFmtId="3" fontId="5" fillId="0" borderId="46" xfId="0" applyNumberFormat="1" applyFont="1" applyFill="1" applyBorder="1" applyAlignment="1" applyProtection="1">
      <alignment/>
      <protection locked="0"/>
    </xf>
    <xf numFmtId="3" fontId="5" fillId="33" borderId="46" xfId="0" applyNumberFormat="1" applyFont="1" applyFill="1" applyBorder="1" applyAlignment="1" applyProtection="1">
      <alignment/>
      <protection locked="0"/>
    </xf>
    <xf numFmtId="3" fontId="5" fillId="33" borderId="54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53" xfId="0" applyFont="1" applyFill="1" applyBorder="1" applyAlignment="1" applyProtection="1">
      <alignment horizontal="center"/>
      <protection/>
    </xf>
    <xf numFmtId="0" fontId="13" fillId="0" borderId="54" xfId="0" applyFont="1" applyFill="1" applyBorder="1" applyAlignment="1" applyProtection="1">
      <alignment horizontal="center"/>
      <protection/>
    </xf>
    <xf numFmtId="0" fontId="13" fillId="0" borderId="54" xfId="0" applyFont="1" applyFill="1" applyBorder="1" applyAlignment="1" applyProtection="1" quotePrefix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 quotePrefix="1">
      <alignment horizontal="center"/>
      <protection/>
    </xf>
    <xf numFmtId="0" fontId="15" fillId="0" borderId="39" xfId="0" applyFont="1" applyBorder="1" applyAlignment="1">
      <alignment/>
    </xf>
    <xf numFmtId="0" fontId="13" fillId="0" borderId="60" xfId="0" applyFont="1" applyFill="1" applyBorder="1" applyAlignment="1" applyProtection="1">
      <alignment horizontal="center"/>
      <protection/>
    </xf>
    <xf numFmtId="0" fontId="15" fillId="0" borderId="61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9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2" fontId="5" fillId="33" borderId="46" xfId="0" applyNumberFormat="1" applyFont="1" applyFill="1" applyBorder="1" applyAlignment="1">
      <alignment/>
    </xf>
    <xf numFmtId="202" fontId="5" fillId="33" borderId="63" xfId="0" applyNumberFormat="1" applyFont="1" applyFill="1" applyBorder="1" applyAlignment="1">
      <alignment/>
    </xf>
    <xf numFmtId="202" fontId="5" fillId="0" borderId="64" xfId="0" applyNumberFormat="1" applyFont="1" applyFill="1" applyBorder="1" applyAlignment="1">
      <alignment/>
    </xf>
    <xf numFmtId="202" fontId="5" fillId="0" borderId="65" xfId="0" applyNumberFormat="1" applyFont="1" applyFill="1" applyBorder="1" applyAlignment="1">
      <alignment/>
    </xf>
    <xf numFmtId="202" fontId="5" fillId="0" borderId="66" xfId="0" applyNumberFormat="1" applyFont="1" applyFill="1" applyBorder="1" applyAlignment="1">
      <alignment/>
    </xf>
    <xf numFmtId="202" fontId="5" fillId="33" borderId="67" xfId="0" applyNumberFormat="1" applyFont="1" applyFill="1" applyBorder="1" applyAlignment="1">
      <alignment/>
    </xf>
    <xf numFmtId="202" fontId="5" fillId="33" borderId="68" xfId="0" applyNumberFormat="1" applyFont="1" applyFill="1" applyBorder="1" applyAlignment="1">
      <alignment/>
    </xf>
    <xf numFmtId="202" fontId="5" fillId="33" borderId="47" xfId="0" applyNumberFormat="1" applyFont="1" applyFill="1" applyBorder="1" applyAlignment="1">
      <alignment/>
    </xf>
    <xf numFmtId="202" fontId="5" fillId="33" borderId="64" xfId="0" applyNumberFormat="1" applyFont="1" applyFill="1" applyBorder="1" applyAlignment="1">
      <alignment/>
    </xf>
    <xf numFmtId="202" fontId="5" fillId="33" borderId="51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65" applyFont="1" applyProtection="1">
      <alignment/>
      <protection/>
    </xf>
    <xf numFmtId="0" fontId="5" fillId="0" borderId="0" xfId="65" applyFont="1" applyAlignment="1" applyProtection="1">
      <alignment horizontal="center"/>
      <protection/>
    </xf>
    <xf numFmtId="0" fontId="23" fillId="0" borderId="69" xfId="0" applyFont="1" applyFill="1" applyBorder="1" applyAlignment="1">
      <alignment horizontal="center" wrapText="1"/>
    </xf>
    <xf numFmtId="0" fontId="15" fillId="0" borderId="70" xfId="0" applyFont="1" applyFill="1" applyBorder="1" applyAlignment="1" applyProtection="1">
      <alignment horizontal="center"/>
      <protection/>
    </xf>
    <xf numFmtId="210" fontId="5" fillId="33" borderId="67" xfId="0" applyNumberFormat="1" applyFont="1" applyFill="1" applyBorder="1" applyAlignment="1">
      <alignment/>
    </xf>
    <xf numFmtId="210" fontId="5" fillId="0" borderId="64" xfId="47" applyNumberFormat="1" applyFont="1" applyFill="1" applyBorder="1" applyAlignment="1">
      <alignment/>
    </xf>
    <xf numFmtId="210" fontId="5" fillId="0" borderId="65" xfId="47" applyNumberFormat="1" applyFont="1" applyFill="1" applyBorder="1" applyAlignment="1">
      <alignment/>
    </xf>
    <xf numFmtId="210" fontId="5" fillId="0" borderId="66" xfId="47" applyNumberFormat="1" applyFont="1" applyFill="1" applyBorder="1" applyAlignment="1">
      <alignment/>
    </xf>
    <xf numFmtId="0" fontId="21" fillId="0" borderId="71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justify" wrapText="1"/>
      <protection/>
    </xf>
    <xf numFmtId="0" fontId="5" fillId="0" borderId="32" xfId="0" applyFont="1" applyFill="1" applyBorder="1" applyAlignment="1" applyProtection="1">
      <alignment horizontal="justify" wrapText="1"/>
      <protection/>
    </xf>
    <xf numFmtId="0" fontId="74" fillId="0" borderId="0" xfId="0" applyFont="1" applyAlignment="1" applyProtection="1">
      <alignment horizontal="left" vertical="top"/>
      <protection/>
    </xf>
    <xf numFmtId="4" fontId="5" fillId="0" borderId="72" xfId="47" applyNumberFormat="1" applyFont="1" applyFill="1" applyBorder="1" applyAlignment="1" applyProtection="1">
      <alignment/>
      <protection locked="0"/>
    </xf>
    <xf numFmtId="4" fontId="5" fillId="0" borderId="53" xfId="47" applyNumberFormat="1" applyFont="1" applyFill="1" applyBorder="1" applyAlignment="1" applyProtection="1">
      <alignment/>
      <protection locked="0"/>
    </xf>
    <xf numFmtId="4" fontId="5" fillId="0" borderId="73" xfId="47" applyNumberFormat="1" applyFont="1" applyFill="1" applyBorder="1" applyAlignment="1" applyProtection="1">
      <alignment/>
      <protection locked="0"/>
    </xf>
    <xf numFmtId="4" fontId="5" fillId="0" borderId="74" xfId="47" applyNumberFormat="1" applyFont="1" applyFill="1" applyBorder="1" applyAlignment="1" applyProtection="1">
      <alignment/>
      <protection locked="0"/>
    </xf>
    <xf numFmtId="4" fontId="5" fillId="0" borderId="52" xfId="47" applyNumberFormat="1" applyFont="1" applyFill="1" applyBorder="1" applyAlignment="1" applyProtection="1">
      <alignment/>
      <protection locked="0"/>
    </xf>
    <xf numFmtId="4" fontId="5" fillId="0" borderId="75" xfId="47" applyNumberFormat="1" applyFont="1" applyFill="1" applyBorder="1" applyAlignment="1" applyProtection="1">
      <alignment/>
      <protection locked="0"/>
    </xf>
    <xf numFmtId="4" fontId="5" fillId="0" borderId="46" xfId="47" applyNumberFormat="1" applyFont="1" applyFill="1" applyBorder="1" applyAlignment="1" applyProtection="1">
      <alignment/>
      <protection locked="0"/>
    </xf>
    <xf numFmtId="4" fontId="5" fillId="0" borderId="54" xfId="47" applyNumberFormat="1" applyFont="1" applyFill="1" applyBorder="1" applyAlignment="1" applyProtection="1">
      <alignment/>
      <protection locked="0"/>
    </xf>
    <xf numFmtId="4" fontId="5" fillId="0" borderId="63" xfId="47" applyNumberFormat="1" applyFont="1" applyFill="1" applyBorder="1" applyAlignment="1" applyProtection="1">
      <alignment/>
      <protection locked="0"/>
    </xf>
    <xf numFmtId="4" fontId="5" fillId="0" borderId="20" xfId="47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30" xfId="0" applyFont="1" applyFill="1" applyBorder="1" applyAlignment="1" applyProtection="1">
      <alignment horizontal="justify"/>
      <protection/>
    </xf>
    <xf numFmtId="0" fontId="15" fillId="0" borderId="4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justify"/>
      <protection/>
    </xf>
    <xf numFmtId="0" fontId="12" fillId="0" borderId="76" xfId="0" applyFont="1" applyFill="1" applyBorder="1" applyAlignment="1" applyProtection="1">
      <alignment horizontal="center" vertical="center"/>
      <protection/>
    </xf>
    <xf numFmtId="0" fontId="8" fillId="13" borderId="77" xfId="64" applyFont="1" applyFill="1" applyBorder="1" applyAlignment="1">
      <alignment horizontal="center"/>
      <protection/>
    </xf>
    <xf numFmtId="0" fontId="5" fillId="34" borderId="0" xfId="0" applyFont="1" applyFill="1" applyAlignment="1">
      <alignment/>
    </xf>
    <xf numFmtId="202" fontId="5" fillId="33" borderId="46" xfId="0" applyNumberFormat="1" applyFont="1" applyFill="1" applyBorder="1" applyAlignment="1" applyProtection="1">
      <alignment/>
      <protection locked="0"/>
    </xf>
    <xf numFmtId="202" fontId="5" fillId="33" borderId="54" xfId="0" applyNumberFormat="1" applyFont="1" applyFill="1" applyBorder="1" applyAlignment="1" applyProtection="1">
      <alignment/>
      <protection locked="0"/>
    </xf>
    <xf numFmtId="202" fontId="5" fillId="0" borderId="46" xfId="0" applyNumberFormat="1" applyFont="1" applyFill="1" applyBorder="1" applyAlignment="1" applyProtection="1">
      <alignment/>
      <protection locked="0"/>
    </xf>
    <xf numFmtId="202" fontId="5" fillId="0" borderId="54" xfId="0" applyNumberFormat="1" applyFont="1" applyFill="1" applyBorder="1" applyAlignment="1" applyProtection="1">
      <alignment/>
      <protection locked="0"/>
    </xf>
    <xf numFmtId="202" fontId="5" fillId="0" borderId="52" xfId="0" applyNumberFormat="1" applyFont="1" applyFill="1" applyBorder="1" applyAlignment="1" applyProtection="1">
      <alignment/>
      <protection locked="0"/>
    </xf>
    <xf numFmtId="202" fontId="5" fillId="33" borderId="52" xfId="0" applyNumberFormat="1" applyFont="1" applyFill="1" applyBorder="1" applyAlignment="1" applyProtection="1">
      <alignment/>
      <protection locked="0"/>
    </xf>
    <xf numFmtId="202" fontId="5" fillId="35" borderId="46" xfId="0" applyNumberFormat="1" applyFont="1" applyFill="1" applyBorder="1" applyAlignment="1" applyProtection="1">
      <alignment/>
      <protection locked="0"/>
    </xf>
    <xf numFmtId="202" fontId="5" fillId="35" borderId="54" xfId="0" applyNumberFormat="1" applyFont="1" applyFill="1" applyBorder="1" applyAlignment="1" applyProtection="1">
      <alignment/>
      <protection locked="0"/>
    </xf>
    <xf numFmtId="202" fontId="5" fillId="35" borderId="52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/>
    </xf>
    <xf numFmtId="202" fontId="5" fillId="0" borderId="46" xfId="0" applyNumberFormat="1" applyFont="1" applyFill="1" applyBorder="1" applyAlignment="1" applyProtection="1">
      <alignment/>
      <protection locked="0"/>
    </xf>
    <xf numFmtId="202" fontId="5" fillId="0" borderId="47" xfId="0" applyNumberFormat="1" applyFont="1" applyFill="1" applyBorder="1" applyAlignment="1" applyProtection="1">
      <alignment/>
      <protection locked="0"/>
    </xf>
    <xf numFmtId="202" fontId="5" fillId="0" borderId="48" xfId="0" applyNumberFormat="1" applyFont="1" applyFill="1" applyBorder="1" applyAlignment="1" applyProtection="1">
      <alignment/>
      <protection locked="0"/>
    </xf>
    <xf numFmtId="202" fontId="5" fillId="0" borderId="49" xfId="0" applyNumberFormat="1" applyFont="1" applyFill="1" applyBorder="1" applyAlignment="1" applyProtection="1">
      <alignment/>
      <protection locked="0"/>
    </xf>
    <xf numFmtId="202" fontId="5" fillId="0" borderId="50" xfId="0" applyNumberFormat="1" applyFont="1" applyFill="1" applyBorder="1" applyAlignment="1" applyProtection="1">
      <alignment/>
      <protection locked="0"/>
    </xf>
    <xf numFmtId="0" fontId="8" fillId="0" borderId="62" xfId="0" applyFont="1" applyFill="1" applyBorder="1" applyAlignment="1" applyProtection="1">
      <alignment horizontal="center" vertical="center"/>
      <protection/>
    </xf>
    <xf numFmtId="0" fontId="15" fillId="0" borderId="6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60" xfId="0" applyFont="1" applyFill="1" applyBorder="1" applyAlignment="1" applyProtection="1">
      <alignment horizontal="center"/>
      <protection/>
    </xf>
    <xf numFmtId="3" fontId="15" fillId="0" borderId="60" xfId="0" applyNumberFormat="1" applyFont="1" applyFill="1" applyBorder="1" applyAlignment="1" applyProtection="1">
      <alignment horizontal="center"/>
      <protection/>
    </xf>
    <xf numFmtId="202" fontId="5" fillId="0" borderId="72" xfId="47" applyNumberFormat="1" applyFont="1" applyFill="1" applyBorder="1" applyAlignment="1" applyProtection="1">
      <alignment/>
      <protection locked="0"/>
    </xf>
    <xf numFmtId="202" fontId="5" fillId="0" borderId="53" xfId="47" applyNumberFormat="1" applyFont="1" applyFill="1" applyBorder="1" applyAlignment="1" applyProtection="1">
      <alignment/>
      <protection locked="0"/>
    </xf>
    <xf numFmtId="202" fontId="5" fillId="0" borderId="73" xfId="47" applyNumberFormat="1" applyFont="1" applyFill="1" applyBorder="1" applyAlignment="1" applyProtection="1">
      <alignment/>
      <protection locked="0"/>
    </xf>
    <xf numFmtId="202" fontId="5" fillId="0" borderId="74" xfId="47" applyNumberFormat="1" applyFont="1" applyFill="1" applyBorder="1" applyAlignment="1" applyProtection="1">
      <alignment/>
      <protection locked="0"/>
    </xf>
    <xf numFmtId="202" fontId="5" fillId="0" borderId="52" xfId="47" applyNumberFormat="1" applyFont="1" applyFill="1" applyBorder="1" applyAlignment="1" applyProtection="1">
      <alignment/>
      <protection locked="0"/>
    </xf>
    <xf numFmtId="202" fontId="5" fillId="0" borderId="75" xfId="47" applyNumberFormat="1" applyFont="1" applyFill="1" applyBorder="1" applyAlignment="1" applyProtection="1">
      <alignment/>
      <protection locked="0"/>
    </xf>
    <xf numFmtId="202" fontId="5" fillId="0" borderId="46" xfId="47" applyNumberFormat="1" applyFont="1" applyFill="1" applyBorder="1" applyAlignment="1" applyProtection="1">
      <alignment/>
      <protection locked="0"/>
    </xf>
    <xf numFmtId="202" fontId="5" fillId="0" borderId="54" xfId="47" applyNumberFormat="1" applyFont="1" applyFill="1" applyBorder="1" applyAlignment="1" applyProtection="1">
      <alignment/>
      <protection locked="0"/>
    </xf>
    <xf numFmtId="202" fontId="5" fillId="0" borderId="63" xfId="47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4" borderId="0" xfId="54" applyFont="1" applyFill="1" applyAlignment="1">
      <alignment horizont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/>
      <protection/>
    </xf>
    <xf numFmtId="3" fontId="5" fillId="0" borderId="79" xfId="0" applyNumberFormat="1" applyFont="1" applyFill="1" applyBorder="1" applyAlignment="1" applyProtection="1">
      <alignment/>
      <protection locked="0"/>
    </xf>
    <xf numFmtId="0" fontId="13" fillId="0" borderId="52" xfId="0" applyFont="1" applyFill="1" applyBorder="1" applyAlignment="1" applyProtection="1">
      <alignment horizontal="center"/>
      <protection/>
    </xf>
    <xf numFmtId="0" fontId="15" fillId="0" borderId="61" xfId="0" applyFont="1" applyBorder="1" applyAlignment="1">
      <alignment/>
    </xf>
    <xf numFmtId="0" fontId="15" fillId="0" borderId="39" xfId="0" applyFont="1" applyBorder="1" applyAlignment="1">
      <alignment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 horizontal="left"/>
      <protection/>
    </xf>
    <xf numFmtId="0" fontId="5" fillId="36" borderId="80" xfId="0" applyFont="1" applyFill="1" applyBorder="1" applyAlignment="1">
      <alignment/>
    </xf>
    <xf numFmtId="0" fontId="75" fillId="34" borderId="0" xfId="0" applyFont="1" applyFill="1" applyBorder="1" applyAlignment="1">
      <alignment horizontal="center" wrapText="1"/>
    </xf>
    <xf numFmtId="0" fontId="76" fillId="0" borderId="6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40" xfId="0" applyFont="1" applyBorder="1" applyAlignment="1">
      <alignment/>
    </xf>
    <xf numFmtId="0" fontId="12" fillId="37" borderId="80" xfId="0" applyFont="1" applyFill="1" applyBorder="1" applyAlignment="1" applyProtection="1">
      <alignment horizontal="center" vertical="center"/>
      <protection/>
    </xf>
    <xf numFmtId="0" fontId="8" fillId="37" borderId="83" xfId="64" applyFont="1" applyFill="1" applyBorder="1" applyAlignment="1">
      <alignment horizontal="center"/>
      <protection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77" fillId="37" borderId="0" xfId="0" applyFont="1" applyFill="1" applyAlignment="1">
      <alignment/>
    </xf>
    <xf numFmtId="0" fontId="78" fillId="0" borderId="84" xfId="0" applyFont="1" applyBorder="1" applyAlignment="1" applyProtection="1">
      <alignment horizontal="center" vertical="center" wrapText="1"/>
      <protection/>
    </xf>
    <xf numFmtId="0" fontId="78" fillId="0" borderId="85" xfId="0" applyFont="1" applyBorder="1" applyAlignment="1" applyProtection="1">
      <alignment horizontal="center" vertical="center" wrapText="1"/>
      <protection/>
    </xf>
    <xf numFmtId="0" fontId="78" fillId="0" borderId="86" xfId="0" applyFont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8" fillId="0" borderId="88" xfId="0" applyFont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8" fillId="36" borderId="90" xfId="0" applyFont="1" applyFill="1" applyBorder="1" applyAlignment="1">
      <alignment horizontal="center" vertical="top" wrapText="1"/>
    </xf>
    <xf numFmtId="0" fontId="8" fillId="36" borderId="83" xfId="0" applyFont="1" applyFill="1" applyBorder="1" applyAlignment="1">
      <alignment horizontal="center" vertical="top" wrapText="1"/>
    </xf>
    <xf numFmtId="0" fontId="78" fillId="0" borderId="88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1" xfId="0" applyBorder="1" applyAlignment="1" applyProtection="1">
      <alignment vertical="top" wrapText="1"/>
      <protection locked="0"/>
    </xf>
    <xf numFmtId="0" fontId="0" fillId="0" borderId="92" xfId="0" applyBorder="1" applyAlignment="1" applyProtection="1">
      <alignment vertical="top" wrapText="1"/>
      <protection locked="0"/>
    </xf>
    <xf numFmtId="0" fontId="0" fillId="0" borderId="93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79" fillId="0" borderId="85" xfId="0" applyFont="1" applyBorder="1" applyAlignment="1">
      <alignment horizontal="center"/>
    </xf>
    <xf numFmtId="0" fontId="80" fillId="0" borderId="25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Migliaia 2 2" xfId="51"/>
    <cellStyle name="Migliaia 3" xfId="52"/>
    <cellStyle name="Neutrale" xfId="53"/>
    <cellStyle name="Normale 2" xfId="54"/>
    <cellStyle name="Normale 2 2 2" xfId="55"/>
    <cellStyle name="Normale 2 3" xfId="56"/>
    <cellStyle name="Normale 3" xfId="57"/>
    <cellStyle name="Normale 4" xfId="58"/>
    <cellStyle name="Normale 4 2" xfId="59"/>
    <cellStyle name="Normale 5" xfId="60"/>
    <cellStyle name="Normale 6" xfId="61"/>
    <cellStyle name="Normale 7" xfId="62"/>
    <cellStyle name="Normale 8" xfId="63"/>
    <cellStyle name="Normale_tabella 4" xfId="64"/>
    <cellStyle name="Normale_tabella 6" xfId="65"/>
    <cellStyle name="Normale_tabella 7" xfId="66"/>
    <cellStyle name="Nota" xfId="67"/>
    <cellStyle name="Output" xfId="68"/>
    <cellStyle name="Percent" xfId="69"/>
    <cellStyle name="Percentuale 2" xfId="70"/>
    <cellStyle name="Percentuale 2 2" xfId="71"/>
    <cellStyle name="Percentuale 3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_3tabella15" xfId="84"/>
    <cellStyle name="Currency [0]" xfId="85"/>
  </cellStyles>
  <dxfs count="5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352425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1133475"/>
          <a:ext cx="83724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304800</xdr:rowOff>
    </xdr:from>
    <xdr:to>
      <xdr:col>0</xdr:col>
      <xdr:colOff>3114675</xdr:colOff>
      <xdr:row>0</xdr:row>
      <xdr:rowOff>1066800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"/>
          <a:ext cx="3067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27</xdr:col>
      <xdr:colOff>533400</xdr:colOff>
      <xdr:row>1</xdr:row>
      <xdr:rowOff>304800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1152525"/>
          <a:ext cx="55911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323850</xdr:rowOff>
    </xdr:from>
    <xdr:to>
      <xdr:col>0</xdr:col>
      <xdr:colOff>3114675</xdr:colOff>
      <xdr:row>0</xdr:row>
      <xdr:rowOff>1057275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3076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30</xdr:col>
      <xdr:colOff>352425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33475"/>
          <a:ext cx="81343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152400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39</xdr:col>
      <xdr:colOff>314325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52525"/>
          <a:ext cx="720090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190500</xdr:colOff>
      <xdr:row>0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971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333375</xdr:rowOff>
    </xdr:from>
    <xdr:to>
      <xdr:col>1</xdr:col>
      <xdr:colOff>361950</xdr:colOff>
      <xdr:row>0</xdr:row>
      <xdr:rowOff>1085850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3086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4657725</xdr:colOff>
      <xdr:row>1</xdr:row>
      <xdr:rowOff>276225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1152525"/>
          <a:ext cx="46577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4"/>
  <sheetViews>
    <sheetView showGridLines="0" zoomScalePageLayoutView="0" workbookViewId="0" topLeftCell="A1">
      <pane xSplit="2" ySplit="5" topLeftCell="AA12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C142" sqref="AC142"/>
    </sheetView>
  </sheetViews>
  <sheetFormatPr defaultColWidth="9.33203125" defaultRowHeight="10.5"/>
  <cols>
    <col min="1" max="1" width="75.5" style="3" customWidth="1"/>
    <col min="2" max="2" width="9.66015625" style="5" customWidth="1"/>
    <col min="3" max="12" width="13.83203125" style="3" hidden="1" customWidth="1"/>
    <col min="13" max="13" width="9.33203125" style="158" hidden="1" customWidth="1"/>
    <col min="14" max="26" width="9.33203125" style="3" hidden="1" customWidth="1"/>
    <col min="27" max="36" width="13.83203125" style="3" customWidth="1"/>
    <col min="37" max="37" width="9.33203125" style="158" hidden="1" customWidth="1"/>
    <col min="38" max="38" width="62.33203125" style="3" hidden="1" customWidth="1"/>
    <col min="39" max="40" width="9.33203125" style="3" customWidth="1"/>
    <col min="41" max="41" width="9.16015625" style="0" customWidth="1"/>
    <col min="42" max="16384" width="9.33203125" style="3" customWidth="1"/>
  </cols>
  <sheetData>
    <row r="1" spans="1:36" ht="87" customHeight="1" thickBot="1">
      <c r="A1" s="168" t="str">
        <f>"SERVIZIO SANITARIO NAZIONALE"&amp;" - anno "&amp;$L$1</f>
        <v>SERVIZIO SANITARIO NAZIONALE - anno 2019</v>
      </c>
      <c r="B1" s="168"/>
      <c r="C1" s="168"/>
      <c r="D1" s="168"/>
      <c r="E1" s="168"/>
      <c r="F1" s="168"/>
      <c r="G1" s="168"/>
      <c r="H1" s="168"/>
      <c r="I1" s="168"/>
      <c r="J1" s="168"/>
      <c r="K1" s="106"/>
      <c r="L1" s="137">
        <v>2019</v>
      </c>
      <c r="AI1" s="106"/>
      <c r="AJ1" s="137"/>
    </row>
    <row r="2" spans="1:36" ht="30" customHeight="1" thickBot="1">
      <c r="A2" s="110"/>
      <c r="B2" s="111"/>
      <c r="C2" s="107"/>
      <c r="D2" s="107"/>
      <c r="E2" s="107"/>
      <c r="F2" s="107"/>
      <c r="G2" s="107"/>
      <c r="H2" s="213"/>
      <c r="I2" s="214"/>
      <c r="J2" s="214"/>
      <c r="K2" s="214"/>
      <c r="L2" s="215"/>
      <c r="AA2" s="107"/>
      <c r="AB2" s="107"/>
      <c r="AC2" s="107"/>
      <c r="AD2" s="107"/>
      <c r="AE2" s="107"/>
      <c r="AF2" s="213"/>
      <c r="AG2" s="214"/>
      <c r="AH2" s="214"/>
      <c r="AI2" s="214"/>
      <c r="AJ2" s="215"/>
    </row>
    <row r="3" spans="1:36" ht="15" customHeight="1" thickBot="1">
      <c r="A3" s="108"/>
      <c r="B3" s="109"/>
      <c r="C3" s="216" t="s">
        <v>47</v>
      </c>
      <c r="D3" s="216"/>
      <c r="E3" s="216"/>
      <c r="F3" s="216"/>
      <c r="G3" s="216"/>
      <c r="H3" s="217"/>
      <c r="I3" s="217"/>
      <c r="J3" s="217"/>
      <c r="K3" s="217"/>
      <c r="L3" s="218"/>
      <c r="AA3" s="216" t="s">
        <v>47</v>
      </c>
      <c r="AB3" s="216"/>
      <c r="AC3" s="216"/>
      <c r="AD3" s="216"/>
      <c r="AE3" s="216"/>
      <c r="AF3" s="217"/>
      <c r="AG3" s="217"/>
      <c r="AH3" s="217"/>
      <c r="AI3" s="217"/>
      <c r="AJ3" s="218"/>
    </row>
    <row r="4" spans="1:38" ht="21" thickTop="1">
      <c r="A4" s="156" t="s">
        <v>64</v>
      </c>
      <c r="B4" s="219" t="s">
        <v>48</v>
      </c>
      <c r="C4" s="24" t="str">
        <f>"Totale dipendenti al 31/12/"&amp;L1-1&amp;" (*)"</f>
        <v>Totale dipendenti al 31/12/2018 (*)</v>
      </c>
      <c r="D4" s="23"/>
      <c r="E4" s="22" t="s">
        <v>52</v>
      </c>
      <c r="F4" s="23"/>
      <c r="G4" s="24" t="s">
        <v>60</v>
      </c>
      <c r="H4" s="23"/>
      <c r="I4" s="24" t="s">
        <v>61</v>
      </c>
      <c r="J4" s="23"/>
      <c r="K4" s="24" t="str">
        <f>"Totale dipendenti al 31/12/"&amp;L1&amp;" (**)"</f>
        <v>Totale dipendenti al 31/12/2019 (**)</v>
      </c>
      <c r="L4" s="89"/>
      <c r="AA4" s="24" t="str">
        <f>"Totale dipendenti al 31/12/"&amp;L1-1&amp;" (*)"</f>
        <v>Totale dipendenti al 31/12/2018 (*)</v>
      </c>
      <c r="AB4" s="23"/>
      <c r="AC4" s="22" t="s">
        <v>52</v>
      </c>
      <c r="AD4" s="23"/>
      <c r="AE4" s="24" t="s">
        <v>60</v>
      </c>
      <c r="AF4" s="23"/>
      <c r="AG4" s="24" t="s">
        <v>61</v>
      </c>
      <c r="AH4" s="23"/>
      <c r="AI4" s="24" t="str">
        <f>"Totale dipendenti al 31/12/"&amp;L1&amp;" (**)"</f>
        <v>Totale dipendenti al 31/12/2019 (**)</v>
      </c>
      <c r="AJ4" s="89"/>
      <c r="AL4" s="208" t="s">
        <v>531</v>
      </c>
    </row>
    <row r="5" spans="1:38" ht="10.5" thickBot="1">
      <c r="A5" s="157" t="s">
        <v>300</v>
      </c>
      <c r="B5" s="220"/>
      <c r="C5" s="76" t="s">
        <v>49</v>
      </c>
      <c r="D5" s="77" t="s">
        <v>50</v>
      </c>
      <c r="E5" s="76" t="s">
        <v>49</v>
      </c>
      <c r="F5" s="77" t="s">
        <v>50</v>
      </c>
      <c r="G5" s="76" t="s">
        <v>49</v>
      </c>
      <c r="H5" s="77" t="s">
        <v>50</v>
      </c>
      <c r="I5" s="76" t="s">
        <v>49</v>
      </c>
      <c r="J5" s="77" t="s">
        <v>50</v>
      </c>
      <c r="K5" s="76" t="s">
        <v>49</v>
      </c>
      <c r="L5" s="90" t="s">
        <v>50</v>
      </c>
      <c r="AA5" s="76" t="s">
        <v>49</v>
      </c>
      <c r="AB5" s="77" t="s">
        <v>50</v>
      </c>
      <c r="AC5" s="76" t="s">
        <v>49</v>
      </c>
      <c r="AD5" s="77" t="s">
        <v>50</v>
      </c>
      <c r="AE5" s="76" t="s">
        <v>49</v>
      </c>
      <c r="AF5" s="77" t="s">
        <v>50</v>
      </c>
      <c r="AG5" s="76" t="s">
        <v>49</v>
      </c>
      <c r="AH5" s="77" t="s">
        <v>50</v>
      </c>
      <c r="AI5" s="76" t="s">
        <v>49</v>
      </c>
      <c r="AJ5" s="90" t="s">
        <v>50</v>
      </c>
      <c r="AL5" s="209"/>
    </row>
    <row r="6" spans="1:38" ht="12.75" customHeight="1" thickTop="1">
      <c r="A6" s="198" t="s">
        <v>367</v>
      </c>
      <c r="B6" s="98" t="s">
        <v>114</v>
      </c>
      <c r="C6" s="159">
        <f aca="true" t="shared" si="0" ref="C6:C37">ROUND(AA6,0)</f>
        <v>0</v>
      </c>
      <c r="D6" s="160">
        <f aca="true" t="shared" si="1" ref="D6:D37">ROUND(AB6,0)</f>
        <v>1</v>
      </c>
      <c r="E6" s="161">
        <f aca="true" t="shared" si="2" ref="E6:E37">ROUND(AC6,0)</f>
        <v>0</v>
      </c>
      <c r="F6" s="162">
        <f aca="true" t="shared" si="3" ref="F6:F37">ROUND(AD6,0)</f>
        <v>1</v>
      </c>
      <c r="G6" s="161">
        <f aca="true" t="shared" si="4" ref="G6:G69">ROUND(AE6,0)</f>
        <v>0</v>
      </c>
      <c r="H6" s="162">
        <f aca="true" t="shared" si="5" ref="H6:H69">ROUND(AF6,0)</f>
        <v>0</v>
      </c>
      <c r="I6" s="161">
        <f aca="true" t="shared" si="6" ref="I6:I69">ROUND(AG6,0)</f>
        <v>0</v>
      </c>
      <c r="J6" s="162">
        <f aca="true" t="shared" si="7" ref="J6:J69">ROUND(AH6,0)</f>
        <v>0</v>
      </c>
      <c r="K6" s="112">
        <f>E6+G6+I6</f>
        <v>0</v>
      </c>
      <c r="L6" s="113">
        <f>F6+H6+J6</f>
        <v>1</v>
      </c>
      <c r="M6" s="158">
        <f>IF((K6+L6)&gt;0,1,0)</f>
        <v>1</v>
      </c>
      <c r="N6" s="190" t="s">
        <v>515</v>
      </c>
      <c r="AA6" s="94"/>
      <c r="AB6" s="95">
        <v>1</v>
      </c>
      <c r="AC6" s="93"/>
      <c r="AD6" s="78">
        <v>1</v>
      </c>
      <c r="AE6" s="93"/>
      <c r="AF6" s="78"/>
      <c r="AG6" s="93"/>
      <c r="AH6" s="78"/>
      <c r="AI6" s="112">
        <f aca="true" t="shared" si="8" ref="AI6:AI37">AC6+AE6+AG6</f>
        <v>0</v>
      </c>
      <c r="AJ6" s="113">
        <f aca="true" t="shared" si="9" ref="AJ6:AJ37">AD6+AF6+AH6</f>
        <v>1</v>
      </c>
      <c r="AK6" s="158">
        <f>IF((AI6+AJ6)&gt;0,1,0)</f>
        <v>1</v>
      </c>
      <c r="AL6" s="210" t="s">
        <v>521</v>
      </c>
    </row>
    <row r="7" spans="1:38" ht="12.75" customHeight="1">
      <c r="A7" s="198" t="s">
        <v>368</v>
      </c>
      <c r="B7" s="99" t="s">
        <v>115</v>
      </c>
      <c r="C7" s="159">
        <f t="shared" si="0"/>
        <v>0</v>
      </c>
      <c r="D7" s="160">
        <f t="shared" si="1"/>
        <v>1</v>
      </c>
      <c r="E7" s="161">
        <f t="shared" si="2"/>
        <v>1</v>
      </c>
      <c r="F7" s="162">
        <f t="shared" si="3"/>
        <v>1</v>
      </c>
      <c r="G7" s="161">
        <f t="shared" si="4"/>
        <v>0</v>
      </c>
      <c r="H7" s="162">
        <f t="shared" si="5"/>
        <v>0</v>
      </c>
      <c r="I7" s="161">
        <f t="shared" si="6"/>
        <v>0</v>
      </c>
      <c r="J7" s="162">
        <f t="shared" si="7"/>
        <v>0</v>
      </c>
      <c r="K7" s="112">
        <f aca="true" t="shared" si="10" ref="K7:K38">E7+G7+I7</f>
        <v>1</v>
      </c>
      <c r="L7" s="113">
        <f aca="true" t="shared" si="11" ref="L7:L38">F7+H7+J7</f>
        <v>1</v>
      </c>
      <c r="M7" s="158">
        <f aca="true" t="shared" si="12" ref="M7:M70">IF((K7+L7)&gt;0,1,0)</f>
        <v>1</v>
      </c>
      <c r="N7" s="190" t="s">
        <v>515</v>
      </c>
      <c r="AA7" s="94"/>
      <c r="AB7" s="95">
        <v>1</v>
      </c>
      <c r="AC7" s="93">
        <v>1</v>
      </c>
      <c r="AD7" s="78">
        <v>1</v>
      </c>
      <c r="AE7" s="93"/>
      <c r="AF7" s="78"/>
      <c r="AG7" s="93"/>
      <c r="AH7" s="78"/>
      <c r="AI7" s="112">
        <f t="shared" si="8"/>
        <v>1</v>
      </c>
      <c r="AJ7" s="113">
        <f t="shared" si="9"/>
        <v>1</v>
      </c>
      <c r="AK7" s="158">
        <f aca="true" t="shared" si="13" ref="AK7:AK70">IF((AI7+AJ7)&gt;0,1,0)</f>
        <v>1</v>
      </c>
      <c r="AL7" s="211" t="s">
        <v>521</v>
      </c>
    </row>
    <row r="8" spans="1:38" ht="12.75" customHeight="1">
      <c r="A8" s="198" t="s">
        <v>369</v>
      </c>
      <c r="B8" s="99" t="s">
        <v>104</v>
      </c>
      <c r="C8" s="159">
        <f t="shared" si="0"/>
        <v>0</v>
      </c>
      <c r="D8" s="160">
        <f t="shared" si="1"/>
        <v>1</v>
      </c>
      <c r="E8" s="161">
        <f t="shared" si="2"/>
        <v>0</v>
      </c>
      <c r="F8" s="162">
        <f t="shared" si="3"/>
        <v>1</v>
      </c>
      <c r="G8" s="161">
        <f t="shared" si="4"/>
        <v>0</v>
      </c>
      <c r="H8" s="162">
        <f t="shared" si="5"/>
        <v>0</v>
      </c>
      <c r="I8" s="161">
        <f t="shared" si="6"/>
        <v>0</v>
      </c>
      <c r="J8" s="162">
        <f t="shared" si="7"/>
        <v>0</v>
      </c>
      <c r="K8" s="112">
        <f t="shared" si="10"/>
        <v>0</v>
      </c>
      <c r="L8" s="113">
        <f t="shared" si="11"/>
        <v>1</v>
      </c>
      <c r="M8" s="158">
        <f t="shared" si="12"/>
        <v>1</v>
      </c>
      <c r="N8" s="190" t="s">
        <v>515</v>
      </c>
      <c r="AA8" s="94"/>
      <c r="AB8" s="95">
        <v>1</v>
      </c>
      <c r="AC8" s="93"/>
      <c r="AD8" s="78">
        <v>1</v>
      </c>
      <c r="AE8" s="93"/>
      <c r="AF8" s="78"/>
      <c r="AG8" s="93"/>
      <c r="AH8" s="78"/>
      <c r="AI8" s="112">
        <f t="shared" si="8"/>
        <v>0</v>
      </c>
      <c r="AJ8" s="113">
        <f t="shared" si="9"/>
        <v>1</v>
      </c>
      <c r="AK8" s="158">
        <f t="shared" si="13"/>
        <v>1</v>
      </c>
      <c r="AL8" s="211" t="s">
        <v>521</v>
      </c>
    </row>
    <row r="9" spans="1:38" ht="12.75" customHeight="1">
      <c r="A9" s="198" t="s">
        <v>370</v>
      </c>
      <c r="B9" s="99" t="s">
        <v>116</v>
      </c>
      <c r="C9" s="159">
        <f t="shared" si="0"/>
        <v>0</v>
      </c>
      <c r="D9" s="160">
        <f t="shared" si="1"/>
        <v>0</v>
      </c>
      <c r="E9" s="161">
        <f t="shared" si="2"/>
        <v>0</v>
      </c>
      <c r="F9" s="162">
        <f t="shared" si="3"/>
        <v>0</v>
      </c>
      <c r="G9" s="161">
        <f t="shared" si="4"/>
        <v>0</v>
      </c>
      <c r="H9" s="162">
        <f t="shared" si="5"/>
        <v>0</v>
      </c>
      <c r="I9" s="161">
        <f t="shared" si="6"/>
        <v>0</v>
      </c>
      <c r="J9" s="162">
        <f t="shared" si="7"/>
        <v>0</v>
      </c>
      <c r="K9" s="112">
        <f t="shared" si="10"/>
        <v>0</v>
      </c>
      <c r="L9" s="113">
        <f t="shared" si="11"/>
        <v>0</v>
      </c>
      <c r="M9" s="158">
        <f t="shared" si="12"/>
        <v>0</v>
      </c>
      <c r="N9" s="190" t="s">
        <v>515</v>
      </c>
      <c r="AA9" s="94"/>
      <c r="AB9" s="95"/>
      <c r="AC9" s="93"/>
      <c r="AD9" s="78"/>
      <c r="AE9" s="93"/>
      <c r="AF9" s="78"/>
      <c r="AG9" s="93"/>
      <c r="AH9" s="78"/>
      <c r="AI9" s="112">
        <f t="shared" si="8"/>
        <v>0</v>
      </c>
      <c r="AJ9" s="113">
        <f t="shared" si="9"/>
        <v>0</v>
      </c>
      <c r="AK9" s="158">
        <f t="shared" si="13"/>
        <v>0</v>
      </c>
      <c r="AL9" s="211" t="s">
        <v>521</v>
      </c>
    </row>
    <row r="10" spans="1:38" ht="12.75" customHeight="1">
      <c r="A10" s="198" t="s">
        <v>371</v>
      </c>
      <c r="B10" s="99" t="s">
        <v>117</v>
      </c>
      <c r="C10" s="159">
        <f t="shared" si="0"/>
        <v>46</v>
      </c>
      <c r="D10" s="160">
        <f t="shared" si="1"/>
        <v>16</v>
      </c>
      <c r="E10" s="161">
        <f t="shared" si="2"/>
        <v>45</v>
      </c>
      <c r="F10" s="162">
        <f t="shared" si="3"/>
        <v>16</v>
      </c>
      <c r="G10" s="161">
        <f t="shared" si="4"/>
        <v>0</v>
      </c>
      <c r="H10" s="162">
        <f t="shared" si="5"/>
        <v>0</v>
      </c>
      <c r="I10" s="161">
        <f t="shared" si="6"/>
        <v>0</v>
      </c>
      <c r="J10" s="162">
        <f t="shared" si="7"/>
        <v>0</v>
      </c>
      <c r="K10" s="112">
        <f t="shared" si="10"/>
        <v>45</v>
      </c>
      <c r="L10" s="113">
        <f t="shared" si="11"/>
        <v>16</v>
      </c>
      <c r="M10" s="158">
        <f t="shared" si="12"/>
        <v>1</v>
      </c>
      <c r="N10" s="190" t="s">
        <v>111</v>
      </c>
      <c r="AA10" s="94">
        <v>46</v>
      </c>
      <c r="AB10" s="95">
        <v>16</v>
      </c>
      <c r="AC10" s="93">
        <v>45</v>
      </c>
      <c r="AD10" s="78">
        <v>16</v>
      </c>
      <c r="AE10" s="93"/>
      <c r="AF10" s="78"/>
      <c r="AG10" s="93"/>
      <c r="AH10" s="78"/>
      <c r="AI10" s="112">
        <f t="shared" si="8"/>
        <v>45</v>
      </c>
      <c r="AJ10" s="113">
        <f t="shared" si="9"/>
        <v>16</v>
      </c>
      <c r="AK10" s="158">
        <f t="shared" si="13"/>
        <v>1</v>
      </c>
      <c r="AL10" s="211" t="s">
        <v>522</v>
      </c>
    </row>
    <row r="11" spans="1:38" ht="12.75" customHeight="1">
      <c r="A11" s="198" t="s">
        <v>372</v>
      </c>
      <c r="B11" s="99" t="s">
        <v>118</v>
      </c>
      <c r="C11" s="159">
        <f t="shared" si="0"/>
        <v>0</v>
      </c>
      <c r="D11" s="160">
        <f t="shared" si="1"/>
        <v>0</v>
      </c>
      <c r="E11" s="161">
        <f t="shared" si="2"/>
        <v>0</v>
      </c>
      <c r="F11" s="162">
        <f t="shared" si="3"/>
        <v>0</v>
      </c>
      <c r="G11" s="161">
        <f t="shared" si="4"/>
        <v>0</v>
      </c>
      <c r="H11" s="162">
        <f t="shared" si="5"/>
        <v>0</v>
      </c>
      <c r="I11" s="161">
        <f t="shared" si="6"/>
        <v>0</v>
      </c>
      <c r="J11" s="162">
        <f t="shared" si="7"/>
        <v>0</v>
      </c>
      <c r="K11" s="112">
        <f t="shared" si="10"/>
        <v>0</v>
      </c>
      <c r="L11" s="113">
        <f t="shared" si="11"/>
        <v>0</v>
      </c>
      <c r="M11" s="158">
        <f t="shared" si="12"/>
        <v>0</v>
      </c>
      <c r="N11" s="190" t="s">
        <v>111</v>
      </c>
      <c r="AA11" s="94"/>
      <c r="AB11" s="95"/>
      <c r="AC11" s="93"/>
      <c r="AD11" s="78"/>
      <c r="AE11" s="93"/>
      <c r="AF11" s="78"/>
      <c r="AG11" s="93"/>
      <c r="AH11" s="78"/>
      <c r="AI11" s="112">
        <f t="shared" si="8"/>
        <v>0</v>
      </c>
      <c r="AJ11" s="113">
        <f t="shared" si="9"/>
        <v>0</v>
      </c>
      <c r="AK11" s="158">
        <f t="shared" si="13"/>
        <v>0</v>
      </c>
      <c r="AL11" s="211" t="s">
        <v>522</v>
      </c>
    </row>
    <row r="12" spans="1:38" ht="12.75" customHeight="1">
      <c r="A12" s="198" t="s">
        <v>373</v>
      </c>
      <c r="B12" s="99" t="s">
        <v>119</v>
      </c>
      <c r="C12" s="159">
        <f t="shared" si="0"/>
        <v>40</v>
      </c>
      <c r="D12" s="160">
        <f t="shared" si="1"/>
        <v>41</v>
      </c>
      <c r="E12" s="161">
        <f t="shared" si="2"/>
        <v>38</v>
      </c>
      <c r="F12" s="162">
        <f t="shared" si="3"/>
        <v>34</v>
      </c>
      <c r="G12" s="161">
        <f t="shared" si="4"/>
        <v>0</v>
      </c>
      <c r="H12" s="162">
        <f t="shared" si="5"/>
        <v>0</v>
      </c>
      <c r="I12" s="161">
        <f t="shared" si="6"/>
        <v>0</v>
      </c>
      <c r="J12" s="162">
        <f t="shared" si="7"/>
        <v>0</v>
      </c>
      <c r="K12" s="112">
        <f t="shared" si="10"/>
        <v>38</v>
      </c>
      <c r="L12" s="113">
        <f t="shared" si="11"/>
        <v>34</v>
      </c>
      <c r="M12" s="158">
        <f t="shared" si="12"/>
        <v>1</v>
      </c>
      <c r="N12" s="190" t="s">
        <v>111</v>
      </c>
      <c r="AA12" s="94">
        <v>40</v>
      </c>
      <c r="AB12" s="95">
        <v>41</v>
      </c>
      <c r="AC12" s="93">
        <v>38</v>
      </c>
      <c r="AD12" s="78">
        <v>34</v>
      </c>
      <c r="AE12" s="93"/>
      <c r="AF12" s="78"/>
      <c r="AG12" s="93"/>
      <c r="AH12" s="78"/>
      <c r="AI12" s="112">
        <f t="shared" si="8"/>
        <v>38</v>
      </c>
      <c r="AJ12" s="113">
        <f t="shared" si="9"/>
        <v>34</v>
      </c>
      <c r="AK12" s="158">
        <f t="shared" si="13"/>
        <v>1</v>
      </c>
      <c r="AL12" s="211" t="s">
        <v>522</v>
      </c>
    </row>
    <row r="13" spans="1:38" ht="12.75" customHeight="1">
      <c r="A13" s="198" t="s">
        <v>374</v>
      </c>
      <c r="B13" s="99" t="s">
        <v>120</v>
      </c>
      <c r="C13" s="159">
        <f t="shared" si="0"/>
        <v>0</v>
      </c>
      <c r="D13" s="160">
        <f t="shared" si="1"/>
        <v>0</v>
      </c>
      <c r="E13" s="161">
        <f t="shared" si="2"/>
        <v>0</v>
      </c>
      <c r="F13" s="162">
        <f t="shared" si="3"/>
        <v>0</v>
      </c>
      <c r="G13" s="161">
        <f t="shared" si="4"/>
        <v>0</v>
      </c>
      <c r="H13" s="162">
        <f t="shared" si="5"/>
        <v>0</v>
      </c>
      <c r="I13" s="161">
        <f t="shared" si="6"/>
        <v>0</v>
      </c>
      <c r="J13" s="162">
        <f t="shared" si="7"/>
        <v>0</v>
      </c>
      <c r="K13" s="112">
        <f t="shared" si="10"/>
        <v>0</v>
      </c>
      <c r="L13" s="113">
        <f t="shared" si="11"/>
        <v>0</v>
      </c>
      <c r="M13" s="158">
        <f t="shared" si="12"/>
        <v>0</v>
      </c>
      <c r="N13" s="190" t="s">
        <v>111</v>
      </c>
      <c r="AA13" s="94"/>
      <c r="AB13" s="95"/>
      <c r="AC13" s="93"/>
      <c r="AD13" s="78"/>
      <c r="AE13" s="93"/>
      <c r="AF13" s="78"/>
      <c r="AG13" s="93"/>
      <c r="AH13" s="78"/>
      <c r="AI13" s="112">
        <f t="shared" si="8"/>
        <v>0</v>
      </c>
      <c r="AJ13" s="113">
        <f t="shared" si="9"/>
        <v>0</v>
      </c>
      <c r="AK13" s="158">
        <f t="shared" si="13"/>
        <v>0</v>
      </c>
      <c r="AL13" s="211" t="s">
        <v>522</v>
      </c>
    </row>
    <row r="14" spans="1:38" ht="12.75" customHeight="1">
      <c r="A14" s="198" t="s">
        <v>375</v>
      </c>
      <c r="B14" s="99" t="s">
        <v>121</v>
      </c>
      <c r="C14" s="159">
        <f t="shared" si="0"/>
        <v>358</v>
      </c>
      <c r="D14" s="160">
        <f t="shared" si="1"/>
        <v>594</v>
      </c>
      <c r="E14" s="161">
        <f t="shared" si="2"/>
        <v>360</v>
      </c>
      <c r="F14" s="162">
        <f t="shared" si="3"/>
        <v>628</v>
      </c>
      <c r="G14" s="161">
        <f t="shared" si="4"/>
        <v>0</v>
      </c>
      <c r="H14" s="162">
        <f t="shared" si="5"/>
        <v>1</v>
      </c>
      <c r="I14" s="161">
        <f t="shared" si="6"/>
        <v>1</v>
      </c>
      <c r="J14" s="162">
        <f t="shared" si="7"/>
        <v>21</v>
      </c>
      <c r="K14" s="112">
        <f t="shared" si="10"/>
        <v>361</v>
      </c>
      <c r="L14" s="113">
        <f t="shared" si="11"/>
        <v>650</v>
      </c>
      <c r="M14" s="158">
        <f t="shared" si="12"/>
        <v>1</v>
      </c>
      <c r="N14" s="190" t="s">
        <v>111</v>
      </c>
      <c r="AA14" s="94">
        <v>358</v>
      </c>
      <c r="AB14" s="95">
        <v>594</v>
      </c>
      <c r="AC14" s="93">
        <v>360</v>
      </c>
      <c r="AD14" s="78">
        <v>628</v>
      </c>
      <c r="AE14" s="93"/>
      <c r="AF14" s="78">
        <v>1</v>
      </c>
      <c r="AG14" s="93">
        <v>1</v>
      </c>
      <c r="AH14" s="78">
        <v>21</v>
      </c>
      <c r="AI14" s="112">
        <f t="shared" si="8"/>
        <v>361</v>
      </c>
      <c r="AJ14" s="113">
        <f t="shared" si="9"/>
        <v>650</v>
      </c>
      <c r="AK14" s="158">
        <f t="shared" si="13"/>
        <v>1</v>
      </c>
      <c r="AL14" s="211" t="s">
        <v>522</v>
      </c>
    </row>
    <row r="15" spans="1:38" ht="12.75" customHeight="1">
      <c r="A15" s="198" t="s">
        <v>376</v>
      </c>
      <c r="B15" s="99" t="s">
        <v>122</v>
      </c>
      <c r="C15" s="159">
        <f t="shared" si="0"/>
        <v>36</v>
      </c>
      <c r="D15" s="160">
        <f t="shared" si="1"/>
        <v>15</v>
      </c>
      <c r="E15" s="161">
        <f t="shared" si="2"/>
        <v>35</v>
      </c>
      <c r="F15" s="162">
        <f t="shared" si="3"/>
        <v>20</v>
      </c>
      <c r="G15" s="161">
        <f t="shared" si="4"/>
        <v>0</v>
      </c>
      <c r="H15" s="162">
        <f t="shared" si="5"/>
        <v>0</v>
      </c>
      <c r="I15" s="161">
        <f t="shared" si="6"/>
        <v>0</v>
      </c>
      <c r="J15" s="162">
        <f t="shared" si="7"/>
        <v>0</v>
      </c>
      <c r="K15" s="112">
        <f t="shared" si="10"/>
        <v>35</v>
      </c>
      <c r="L15" s="113">
        <f t="shared" si="11"/>
        <v>20</v>
      </c>
      <c r="M15" s="158">
        <f t="shared" si="12"/>
        <v>1</v>
      </c>
      <c r="N15" s="190" t="s">
        <v>111</v>
      </c>
      <c r="AA15" s="94">
        <v>36</v>
      </c>
      <c r="AB15" s="95">
        <v>15</v>
      </c>
      <c r="AC15" s="93">
        <v>35</v>
      </c>
      <c r="AD15" s="78">
        <v>20</v>
      </c>
      <c r="AE15" s="93"/>
      <c r="AF15" s="78"/>
      <c r="AG15" s="93"/>
      <c r="AH15" s="78"/>
      <c r="AI15" s="112">
        <f t="shared" si="8"/>
        <v>35</v>
      </c>
      <c r="AJ15" s="113">
        <f t="shared" si="9"/>
        <v>20</v>
      </c>
      <c r="AK15" s="158">
        <f t="shared" si="13"/>
        <v>1</v>
      </c>
      <c r="AL15" s="211" t="s">
        <v>522</v>
      </c>
    </row>
    <row r="16" spans="1:38" ht="12.75" customHeight="1">
      <c r="A16" s="198" t="s">
        <v>377</v>
      </c>
      <c r="B16" s="99" t="s">
        <v>123</v>
      </c>
      <c r="C16" s="159">
        <f t="shared" si="0"/>
        <v>0</v>
      </c>
      <c r="D16" s="160">
        <f t="shared" si="1"/>
        <v>0</v>
      </c>
      <c r="E16" s="161">
        <f t="shared" si="2"/>
        <v>0</v>
      </c>
      <c r="F16" s="162">
        <f t="shared" si="3"/>
        <v>0</v>
      </c>
      <c r="G16" s="161">
        <f t="shared" si="4"/>
        <v>0</v>
      </c>
      <c r="H16" s="162">
        <f t="shared" si="5"/>
        <v>0</v>
      </c>
      <c r="I16" s="161">
        <f t="shared" si="6"/>
        <v>0</v>
      </c>
      <c r="J16" s="162">
        <f t="shared" si="7"/>
        <v>0</v>
      </c>
      <c r="K16" s="112">
        <f t="shared" si="10"/>
        <v>0</v>
      </c>
      <c r="L16" s="113">
        <f t="shared" si="11"/>
        <v>0</v>
      </c>
      <c r="M16" s="158">
        <f t="shared" si="12"/>
        <v>0</v>
      </c>
      <c r="N16" s="190" t="s">
        <v>111</v>
      </c>
      <c r="AA16" s="94"/>
      <c r="AB16" s="95"/>
      <c r="AC16" s="93"/>
      <c r="AD16" s="78"/>
      <c r="AE16" s="93"/>
      <c r="AF16" s="78"/>
      <c r="AG16" s="93"/>
      <c r="AH16" s="78"/>
      <c r="AI16" s="112">
        <f t="shared" si="8"/>
        <v>0</v>
      </c>
      <c r="AJ16" s="113">
        <f t="shared" si="9"/>
        <v>0</v>
      </c>
      <c r="AK16" s="158">
        <f t="shared" si="13"/>
        <v>0</v>
      </c>
      <c r="AL16" s="211" t="s">
        <v>522</v>
      </c>
    </row>
    <row r="17" spans="1:38" ht="12.75" customHeight="1">
      <c r="A17" s="198" t="s">
        <v>378</v>
      </c>
      <c r="B17" s="99" t="s">
        <v>124</v>
      </c>
      <c r="C17" s="159">
        <f t="shared" si="0"/>
        <v>2</v>
      </c>
      <c r="D17" s="160">
        <f t="shared" si="1"/>
        <v>0</v>
      </c>
      <c r="E17" s="161">
        <f t="shared" si="2"/>
        <v>1</v>
      </c>
      <c r="F17" s="162">
        <f t="shared" si="3"/>
        <v>0</v>
      </c>
      <c r="G17" s="161">
        <f t="shared" si="4"/>
        <v>0</v>
      </c>
      <c r="H17" s="162">
        <f t="shared" si="5"/>
        <v>0</v>
      </c>
      <c r="I17" s="161">
        <f t="shared" si="6"/>
        <v>0</v>
      </c>
      <c r="J17" s="162">
        <f t="shared" si="7"/>
        <v>0</v>
      </c>
      <c r="K17" s="112">
        <f t="shared" si="10"/>
        <v>1</v>
      </c>
      <c r="L17" s="113">
        <f t="shared" si="11"/>
        <v>0</v>
      </c>
      <c r="M17" s="158">
        <f t="shared" si="12"/>
        <v>1</v>
      </c>
      <c r="N17" s="190" t="s">
        <v>111</v>
      </c>
      <c r="AA17" s="94">
        <v>2</v>
      </c>
      <c r="AB17" s="95"/>
      <c r="AC17" s="93">
        <v>1</v>
      </c>
      <c r="AD17" s="78"/>
      <c r="AE17" s="93"/>
      <c r="AF17" s="78"/>
      <c r="AG17" s="93"/>
      <c r="AH17" s="78"/>
      <c r="AI17" s="112">
        <f t="shared" si="8"/>
        <v>1</v>
      </c>
      <c r="AJ17" s="113">
        <f t="shared" si="9"/>
        <v>0</v>
      </c>
      <c r="AK17" s="158">
        <f t="shared" si="13"/>
        <v>1</v>
      </c>
      <c r="AL17" s="211" t="s">
        <v>523</v>
      </c>
    </row>
    <row r="18" spans="1:38" ht="12.75" customHeight="1">
      <c r="A18" s="198" t="s">
        <v>379</v>
      </c>
      <c r="B18" s="99" t="s">
        <v>125</v>
      </c>
      <c r="C18" s="159">
        <f t="shared" si="0"/>
        <v>0</v>
      </c>
      <c r="D18" s="160">
        <f t="shared" si="1"/>
        <v>0</v>
      </c>
      <c r="E18" s="161">
        <f t="shared" si="2"/>
        <v>0</v>
      </c>
      <c r="F18" s="162">
        <f t="shared" si="3"/>
        <v>0</v>
      </c>
      <c r="G18" s="161">
        <f t="shared" si="4"/>
        <v>0</v>
      </c>
      <c r="H18" s="162">
        <f t="shared" si="5"/>
        <v>0</v>
      </c>
      <c r="I18" s="161">
        <f t="shared" si="6"/>
        <v>0</v>
      </c>
      <c r="J18" s="163">
        <f t="shared" si="7"/>
        <v>0</v>
      </c>
      <c r="K18" s="112">
        <f t="shared" si="10"/>
        <v>0</v>
      </c>
      <c r="L18" s="113">
        <f t="shared" si="11"/>
        <v>0</v>
      </c>
      <c r="M18" s="158">
        <f t="shared" si="12"/>
        <v>0</v>
      </c>
      <c r="N18" s="190" t="s">
        <v>111</v>
      </c>
      <c r="AA18" s="94"/>
      <c r="AB18" s="95"/>
      <c r="AC18" s="93"/>
      <c r="AD18" s="78"/>
      <c r="AE18" s="93"/>
      <c r="AF18" s="78"/>
      <c r="AG18" s="93"/>
      <c r="AH18" s="79"/>
      <c r="AI18" s="112">
        <f t="shared" si="8"/>
        <v>0</v>
      </c>
      <c r="AJ18" s="113">
        <f t="shared" si="9"/>
        <v>0</v>
      </c>
      <c r="AK18" s="158">
        <f t="shared" si="13"/>
        <v>0</v>
      </c>
      <c r="AL18" s="211" t="s">
        <v>523</v>
      </c>
    </row>
    <row r="19" spans="1:38" ht="12.75" customHeight="1">
      <c r="A19" s="198" t="s">
        <v>380</v>
      </c>
      <c r="B19" s="99" t="s">
        <v>126</v>
      </c>
      <c r="C19" s="159">
        <f t="shared" si="0"/>
        <v>4</v>
      </c>
      <c r="D19" s="164">
        <f t="shared" si="1"/>
        <v>1</v>
      </c>
      <c r="E19" s="161">
        <f t="shared" si="2"/>
        <v>5</v>
      </c>
      <c r="F19" s="162">
        <f t="shared" si="3"/>
        <v>1</v>
      </c>
      <c r="G19" s="161">
        <f t="shared" si="4"/>
        <v>0</v>
      </c>
      <c r="H19" s="162">
        <f t="shared" si="5"/>
        <v>0</v>
      </c>
      <c r="I19" s="161">
        <f t="shared" si="6"/>
        <v>0</v>
      </c>
      <c r="J19" s="162">
        <f t="shared" si="7"/>
        <v>0</v>
      </c>
      <c r="K19" s="112">
        <f t="shared" si="10"/>
        <v>5</v>
      </c>
      <c r="L19" s="113">
        <f t="shared" si="11"/>
        <v>1</v>
      </c>
      <c r="M19" s="158">
        <f t="shared" si="12"/>
        <v>1</v>
      </c>
      <c r="N19" s="190" t="s">
        <v>111</v>
      </c>
      <c r="AA19" s="94">
        <v>4</v>
      </c>
      <c r="AB19" s="95">
        <v>1</v>
      </c>
      <c r="AC19" s="93">
        <v>5</v>
      </c>
      <c r="AD19" s="78">
        <v>1</v>
      </c>
      <c r="AE19" s="93"/>
      <c r="AF19" s="78"/>
      <c r="AG19" s="93"/>
      <c r="AH19" s="78"/>
      <c r="AI19" s="112">
        <f t="shared" si="8"/>
        <v>5</v>
      </c>
      <c r="AJ19" s="113">
        <f t="shared" si="9"/>
        <v>1</v>
      </c>
      <c r="AK19" s="158">
        <f t="shared" si="13"/>
        <v>1</v>
      </c>
      <c r="AL19" s="211" t="s">
        <v>523</v>
      </c>
    </row>
    <row r="20" spans="1:38" ht="12.75" customHeight="1">
      <c r="A20" s="198" t="s">
        <v>381</v>
      </c>
      <c r="B20" s="99" t="s">
        <v>127</v>
      </c>
      <c r="C20" s="159">
        <f t="shared" si="0"/>
        <v>0</v>
      </c>
      <c r="D20" s="160">
        <f t="shared" si="1"/>
        <v>0</v>
      </c>
      <c r="E20" s="161">
        <f t="shared" si="2"/>
        <v>0</v>
      </c>
      <c r="F20" s="162">
        <f t="shared" si="3"/>
        <v>0</v>
      </c>
      <c r="G20" s="161">
        <f t="shared" si="4"/>
        <v>0</v>
      </c>
      <c r="H20" s="162">
        <f t="shared" si="5"/>
        <v>0</v>
      </c>
      <c r="I20" s="161">
        <f t="shared" si="6"/>
        <v>0</v>
      </c>
      <c r="J20" s="162">
        <f t="shared" si="7"/>
        <v>0</v>
      </c>
      <c r="K20" s="112">
        <f t="shared" si="10"/>
        <v>0</v>
      </c>
      <c r="L20" s="113">
        <f t="shared" si="11"/>
        <v>0</v>
      </c>
      <c r="M20" s="158">
        <f t="shared" si="12"/>
        <v>0</v>
      </c>
      <c r="N20" s="190" t="s">
        <v>111</v>
      </c>
      <c r="AA20" s="94"/>
      <c r="AB20" s="95"/>
      <c r="AC20" s="93"/>
      <c r="AD20" s="78"/>
      <c r="AE20" s="93"/>
      <c r="AF20" s="78"/>
      <c r="AG20" s="93"/>
      <c r="AH20" s="78"/>
      <c r="AI20" s="112">
        <f t="shared" si="8"/>
        <v>0</v>
      </c>
      <c r="AJ20" s="113">
        <f t="shared" si="9"/>
        <v>0</v>
      </c>
      <c r="AK20" s="158">
        <f t="shared" si="13"/>
        <v>0</v>
      </c>
      <c r="AL20" s="211" t="s">
        <v>523</v>
      </c>
    </row>
    <row r="21" spans="1:38" ht="12.75" customHeight="1">
      <c r="A21" s="198" t="s">
        <v>382</v>
      </c>
      <c r="B21" s="100" t="s">
        <v>128</v>
      </c>
      <c r="C21" s="159">
        <f t="shared" si="0"/>
        <v>29</v>
      </c>
      <c r="D21" s="160">
        <f t="shared" si="1"/>
        <v>10</v>
      </c>
      <c r="E21" s="161">
        <f t="shared" si="2"/>
        <v>28</v>
      </c>
      <c r="F21" s="162">
        <f t="shared" si="3"/>
        <v>12</v>
      </c>
      <c r="G21" s="161">
        <f t="shared" si="4"/>
        <v>0</v>
      </c>
      <c r="H21" s="162">
        <f t="shared" si="5"/>
        <v>0</v>
      </c>
      <c r="I21" s="161">
        <f t="shared" si="6"/>
        <v>0</v>
      </c>
      <c r="J21" s="162">
        <f t="shared" si="7"/>
        <v>0</v>
      </c>
      <c r="K21" s="112">
        <f t="shared" si="10"/>
        <v>28</v>
      </c>
      <c r="L21" s="113">
        <f t="shared" si="11"/>
        <v>12</v>
      </c>
      <c r="M21" s="158">
        <f t="shared" si="12"/>
        <v>1</v>
      </c>
      <c r="N21" s="190" t="s">
        <v>111</v>
      </c>
      <c r="AA21" s="94">
        <v>29</v>
      </c>
      <c r="AB21" s="95">
        <v>10</v>
      </c>
      <c r="AC21" s="93">
        <v>28</v>
      </c>
      <c r="AD21" s="78">
        <v>12</v>
      </c>
      <c r="AE21" s="93"/>
      <c r="AF21" s="78"/>
      <c r="AG21" s="93"/>
      <c r="AH21" s="78"/>
      <c r="AI21" s="112">
        <f t="shared" si="8"/>
        <v>28</v>
      </c>
      <c r="AJ21" s="113">
        <f t="shared" si="9"/>
        <v>12</v>
      </c>
      <c r="AK21" s="158">
        <f t="shared" si="13"/>
        <v>1</v>
      </c>
      <c r="AL21" s="211" t="s">
        <v>523</v>
      </c>
    </row>
    <row r="22" spans="1:38" ht="12.75" customHeight="1">
      <c r="A22" s="198" t="s">
        <v>383</v>
      </c>
      <c r="B22" s="100" t="s">
        <v>129</v>
      </c>
      <c r="C22" s="159">
        <f t="shared" si="0"/>
        <v>2</v>
      </c>
      <c r="D22" s="160">
        <f t="shared" si="1"/>
        <v>0</v>
      </c>
      <c r="E22" s="161">
        <f t="shared" si="2"/>
        <v>2</v>
      </c>
      <c r="F22" s="162">
        <f t="shared" si="3"/>
        <v>0</v>
      </c>
      <c r="G22" s="161">
        <f t="shared" si="4"/>
        <v>0</v>
      </c>
      <c r="H22" s="162">
        <f t="shared" si="5"/>
        <v>0</v>
      </c>
      <c r="I22" s="161">
        <f t="shared" si="6"/>
        <v>0</v>
      </c>
      <c r="J22" s="162">
        <f t="shared" si="7"/>
        <v>0</v>
      </c>
      <c r="K22" s="112">
        <f t="shared" si="10"/>
        <v>2</v>
      </c>
      <c r="L22" s="113">
        <f t="shared" si="11"/>
        <v>0</v>
      </c>
      <c r="M22" s="158">
        <f t="shared" si="12"/>
        <v>1</v>
      </c>
      <c r="N22" s="190" t="s">
        <v>111</v>
      </c>
      <c r="AA22" s="94">
        <v>2</v>
      </c>
      <c r="AB22" s="95"/>
      <c r="AC22" s="93">
        <v>2</v>
      </c>
      <c r="AD22" s="78"/>
      <c r="AE22" s="93"/>
      <c r="AF22" s="78"/>
      <c r="AG22" s="93"/>
      <c r="AH22" s="78"/>
      <c r="AI22" s="112">
        <f t="shared" si="8"/>
        <v>2</v>
      </c>
      <c r="AJ22" s="113">
        <f t="shared" si="9"/>
        <v>0</v>
      </c>
      <c r="AK22" s="158">
        <f t="shared" si="13"/>
        <v>1</v>
      </c>
      <c r="AL22" s="211" t="s">
        <v>523</v>
      </c>
    </row>
    <row r="23" spans="1:38" ht="12.75" customHeight="1">
      <c r="A23" s="198" t="s">
        <v>384</v>
      </c>
      <c r="B23" s="100" t="s">
        <v>130</v>
      </c>
      <c r="C23" s="159">
        <f t="shared" si="0"/>
        <v>0</v>
      </c>
      <c r="D23" s="160">
        <f t="shared" si="1"/>
        <v>0</v>
      </c>
      <c r="E23" s="161">
        <f t="shared" si="2"/>
        <v>0</v>
      </c>
      <c r="F23" s="162">
        <f t="shared" si="3"/>
        <v>0</v>
      </c>
      <c r="G23" s="161">
        <f t="shared" si="4"/>
        <v>0</v>
      </c>
      <c r="H23" s="162">
        <f t="shared" si="5"/>
        <v>0</v>
      </c>
      <c r="I23" s="161">
        <f t="shared" si="6"/>
        <v>0</v>
      </c>
      <c r="J23" s="162">
        <f t="shared" si="7"/>
        <v>0</v>
      </c>
      <c r="K23" s="112">
        <f t="shared" si="10"/>
        <v>0</v>
      </c>
      <c r="L23" s="113">
        <f t="shared" si="11"/>
        <v>0</v>
      </c>
      <c r="M23" s="158">
        <f t="shared" si="12"/>
        <v>0</v>
      </c>
      <c r="N23" s="190" t="s">
        <v>111</v>
      </c>
      <c r="AA23" s="94"/>
      <c r="AB23" s="95"/>
      <c r="AC23" s="93"/>
      <c r="AD23" s="78"/>
      <c r="AE23" s="93"/>
      <c r="AF23" s="78"/>
      <c r="AG23" s="93"/>
      <c r="AH23" s="78"/>
      <c r="AI23" s="112">
        <f t="shared" si="8"/>
        <v>0</v>
      </c>
      <c r="AJ23" s="113">
        <f t="shared" si="9"/>
        <v>0</v>
      </c>
      <c r="AK23" s="158">
        <f t="shared" si="13"/>
        <v>0</v>
      </c>
      <c r="AL23" s="211" t="s">
        <v>523</v>
      </c>
    </row>
    <row r="24" spans="1:38" ht="12.75" customHeight="1">
      <c r="A24" s="198" t="s">
        <v>385</v>
      </c>
      <c r="B24" s="100" t="s">
        <v>131</v>
      </c>
      <c r="C24" s="159">
        <f t="shared" si="0"/>
        <v>0</v>
      </c>
      <c r="D24" s="160">
        <f t="shared" si="1"/>
        <v>0</v>
      </c>
      <c r="E24" s="161">
        <f t="shared" si="2"/>
        <v>0</v>
      </c>
      <c r="F24" s="162">
        <f t="shared" si="3"/>
        <v>1</v>
      </c>
      <c r="G24" s="161">
        <f t="shared" si="4"/>
        <v>0</v>
      </c>
      <c r="H24" s="162">
        <f t="shared" si="5"/>
        <v>0</v>
      </c>
      <c r="I24" s="161">
        <f t="shared" si="6"/>
        <v>0</v>
      </c>
      <c r="J24" s="162">
        <f t="shared" si="7"/>
        <v>0</v>
      </c>
      <c r="K24" s="112">
        <f t="shared" si="10"/>
        <v>0</v>
      </c>
      <c r="L24" s="113">
        <f t="shared" si="11"/>
        <v>1</v>
      </c>
      <c r="M24" s="158">
        <f t="shared" si="12"/>
        <v>1</v>
      </c>
      <c r="N24" s="190" t="s">
        <v>111</v>
      </c>
      <c r="AA24" s="94"/>
      <c r="AB24" s="95"/>
      <c r="AC24" s="93"/>
      <c r="AD24" s="78">
        <v>1</v>
      </c>
      <c r="AE24" s="93"/>
      <c r="AF24" s="78"/>
      <c r="AG24" s="93"/>
      <c r="AH24" s="78"/>
      <c r="AI24" s="112">
        <f t="shared" si="8"/>
        <v>0</v>
      </c>
      <c r="AJ24" s="113">
        <f t="shared" si="9"/>
        <v>1</v>
      </c>
      <c r="AK24" s="158">
        <f t="shared" si="13"/>
        <v>1</v>
      </c>
      <c r="AL24" s="211" t="s">
        <v>524</v>
      </c>
    </row>
    <row r="25" spans="1:38" ht="12.75" customHeight="1">
      <c r="A25" s="198" t="s">
        <v>386</v>
      </c>
      <c r="B25" s="99" t="s">
        <v>132</v>
      </c>
      <c r="C25" s="159">
        <f t="shared" si="0"/>
        <v>0</v>
      </c>
      <c r="D25" s="160">
        <f t="shared" si="1"/>
        <v>0</v>
      </c>
      <c r="E25" s="161">
        <f t="shared" si="2"/>
        <v>0</v>
      </c>
      <c r="F25" s="162">
        <f t="shared" si="3"/>
        <v>0</v>
      </c>
      <c r="G25" s="161">
        <f t="shared" si="4"/>
        <v>0</v>
      </c>
      <c r="H25" s="162">
        <f t="shared" si="5"/>
        <v>0</v>
      </c>
      <c r="I25" s="161">
        <f t="shared" si="6"/>
        <v>0</v>
      </c>
      <c r="J25" s="162">
        <f t="shared" si="7"/>
        <v>0</v>
      </c>
      <c r="K25" s="112">
        <f t="shared" si="10"/>
        <v>0</v>
      </c>
      <c r="L25" s="113">
        <f t="shared" si="11"/>
        <v>0</v>
      </c>
      <c r="M25" s="158">
        <f t="shared" si="12"/>
        <v>0</v>
      </c>
      <c r="N25" s="190" t="s">
        <v>111</v>
      </c>
      <c r="AA25" s="94"/>
      <c r="AB25" s="95"/>
      <c r="AC25" s="93"/>
      <c r="AD25" s="78"/>
      <c r="AE25" s="93"/>
      <c r="AF25" s="78"/>
      <c r="AG25" s="93"/>
      <c r="AH25" s="78"/>
      <c r="AI25" s="112">
        <f t="shared" si="8"/>
        <v>0</v>
      </c>
      <c r="AJ25" s="113">
        <f t="shared" si="9"/>
        <v>0</v>
      </c>
      <c r="AK25" s="158">
        <f t="shared" si="13"/>
        <v>0</v>
      </c>
      <c r="AL25" s="211" t="s">
        <v>524</v>
      </c>
    </row>
    <row r="26" spans="1:38" ht="12.75" customHeight="1">
      <c r="A26" s="198" t="s">
        <v>387</v>
      </c>
      <c r="B26" s="99" t="s">
        <v>133</v>
      </c>
      <c r="C26" s="159">
        <f t="shared" si="0"/>
        <v>0</v>
      </c>
      <c r="D26" s="160">
        <f t="shared" si="1"/>
        <v>0</v>
      </c>
      <c r="E26" s="161">
        <f t="shared" si="2"/>
        <v>0</v>
      </c>
      <c r="F26" s="162">
        <f t="shared" si="3"/>
        <v>0</v>
      </c>
      <c r="G26" s="161">
        <f t="shared" si="4"/>
        <v>0</v>
      </c>
      <c r="H26" s="162">
        <f t="shared" si="5"/>
        <v>0</v>
      </c>
      <c r="I26" s="161">
        <f t="shared" si="6"/>
        <v>0</v>
      </c>
      <c r="J26" s="162">
        <f t="shared" si="7"/>
        <v>0</v>
      </c>
      <c r="K26" s="112">
        <f t="shared" si="10"/>
        <v>0</v>
      </c>
      <c r="L26" s="113">
        <f t="shared" si="11"/>
        <v>0</v>
      </c>
      <c r="M26" s="158">
        <f t="shared" si="12"/>
        <v>0</v>
      </c>
      <c r="N26" s="190" t="s">
        <v>111</v>
      </c>
      <c r="AA26" s="94"/>
      <c r="AB26" s="95"/>
      <c r="AC26" s="93"/>
      <c r="AD26" s="78"/>
      <c r="AE26" s="93"/>
      <c r="AF26" s="78"/>
      <c r="AG26" s="93"/>
      <c r="AH26" s="78"/>
      <c r="AI26" s="112">
        <f t="shared" si="8"/>
        <v>0</v>
      </c>
      <c r="AJ26" s="113">
        <f t="shared" si="9"/>
        <v>0</v>
      </c>
      <c r="AK26" s="158">
        <f t="shared" si="13"/>
        <v>0</v>
      </c>
      <c r="AL26" s="211" t="s">
        <v>524</v>
      </c>
    </row>
    <row r="27" spans="1:38" ht="12.75" customHeight="1">
      <c r="A27" s="199" t="s">
        <v>388</v>
      </c>
      <c r="B27" s="99" t="s">
        <v>134</v>
      </c>
      <c r="C27" s="159">
        <f t="shared" si="0"/>
        <v>0</v>
      </c>
      <c r="D27" s="160">
        <f t="shared" si="1"/>
        <v>0</v>
      </c>
      <c r="E27" s="161">
        <f t="shared" si="2"/>
        <v>0</v>
      </c>
      <c r="F27" s="162">
        <f t="shared" si="3"/>
        <v>0</v>
      </c>
      <c r="G27" s="161">
        <f t="shared" si="4"/>
        <v>0</v>
      </c>
      <c r="H27" s="162">
        <f t="shared" si="5"/>
        <v>0</v>
      </c>
      <c r="I27" s="161">
        <f t="shared" si="6"/>
        <v>0</v>
      </c>
      <c r="J27" s="162">
        <f t="shared" si="7"/>
        <v>0</v>
      </c>
      <c r="K27" s="112">
        <f t="shared" si="10"/>
        <v>0</v>
      </c>
      <c r="L27" s="113">
        <f t="shared" si="11"/>
        <v>0</v>
      </c>
      <c r="M27" s="158">
        <f t="shared" si="12"/>
        <v>0</v>
      </c>
      <c r="N27" s="190" t="s">
        <v>111</v>
      </c>
      <c r="AA27" s="94"/>
      <c r="AB27" s="95"/>
      <c r="AC27" s="93"/>
      <c r="AD27" s="78"/>
      <c r="AE27" s="93"/>
      <c r="AF27" s="78"/>
      <c r="AG27" s="93"/>
      <c r="AH27" s="78"/>
      <c r="AI27" s="112">
        <f t="shared" si="8"/>
        <v>0</v>
      </c>
      <c r="AJ27" s="113">
        <f t="shared" si="9"/>
        <v>0</v>
      </c>
      <c r="AK27" s="158">
        <f t="shared" si="13"/>
        <v>0</v>
      </c>
      <c r="AL27" s="211" t="s">
        <v>524</v>
      </c>
    </row>
    <row r="28" spans="1:38" ht="12.75" customHeight="1">
      <c r="A28" s="198" t="s">
        <v>389</v>
      </c>
      <c r="B28" s="100" t="s">
        <v>135</v>
      </c>
      <c r="C28" s="159">
        <f t="shared" si="0"/>
        <v>0</v>
      </c>
      <c r="D28" s="160">
        <f t="shared" si="1"/>
        <v>0</v>
      </c>
      <c r="E28" s="161">
        <f t="shared" si="2"/>
        <v>0</v>
      </c>
      <c r="F28" s="162">
        <f t="shared" si="3"/>
        <v>0</v>
      </c>
      <c r="G28" s="161">
        <f t="shared" si="4"/>
        <v>0</v>
      </c>
      <c r="H28" s="162">
        <f t="shared" si="5"/>
        <v>0</v>
      </c>
      <c r="I28" s="161">
        <f t="shared" si="6"/>
        <v>0</v>
      </c>
      <c r="J28" s="162">
        <f t="shared" si="7"/>
        <v>0</v>
      </c>
      <c r="K28" s="112">
        <f t="shared" si="10"/>
        <v>0</v>
      </c>
      <c r="L28" s="113">
        <f t="shared" si="11"/>
        <v>0</v>
      </c>
      <c r="M28" s="158">
        <f t="shared" si="12"/>
        <v>0</v>
      </c>
      <c r="N28" s="190" t="s">
        <v>111</v>
      </c>
      <c r="AA28" s="94"/>
      <c r="AB28" s="95"/>
      <c r="AC28" s="93"/>
      <c r="AD28" s="78"/>
      <c r="AE28" s="93"/>
      <c r="AF28" s="78"/>
      <c r="AG28" s="93"/>
      <c r="AH28" s="78"/>
      <c r="AI28" s="112">
        <f t="shared" si="8"/>
        <v>0</v>
      </c>
      <c r="AJ28" s="113">
        <f t="shared" si="9"/>
        <v>0</v>
      </c>
      <c r="AK28" s="158">
        <f t="shared" si="13"/>
        <v>0</v>
      </c>
      <c r="AL28" s="211" t="s">
        <v>524</v>
      </c>
    </row>
    <row r="29" spans="1:38" ht="12.75" customHeight="1">
      <c r="A29" s="198" t="s">
        <v>390</v>
      </c>
      <c r="B29" s="100" t="s">
        <v>136</v>
      </c>
      <c r="C29" s="159">
        <f t="shared" si="0"/>
        <v>2</v>
      </c>
      <c r="D29" s="160">
        <f t="shared" si="1"/>
        <v>1</v>
      </c>
      <c r="E29" s="161">
        <f t="shared" si="2"/>
        <v>2</v>
      </c>
      <c r="F29" s="162">
        <f t="shared" si="3"/>
        <v>1</v>
      </c>
      <c r="G29" s="161">
        <f t="shared" si="4"/>
        <v>0</v>
      </c>
      <c r="H29" s="162">
        <f t="shared" si="5"/>
        <v>0</v>
      </c>
      <c r="I29" s="161">
        <f t="shared" si="6"/>
        <v>0</v>
      </c>
      <c r="J29" s="162">
        <f t="shared" si="7"/>
        <v>0</v>
      </c>
      <c r="K29" s="112">
        <f t="shared" si="10"/>
        <v>2</v>
      </c>
      <c r="L29" s="113">
        <f t="shared" si="11"/>
        <v>1</v>
      </c>
      <c r="M29" s="158">
        <f t="shared" si="12"/>
        <v>1</v>
      </c>
      <c r="N29" s="190" t="s">
        <v>111</v>
      </c>
      <c r="AA29" s="94">
        <v>2</v>
      </c>
      <c r="AB29" s="95">
        <v>1</v>
      </c>
      <c r="AC29" s="93">
        <v>2</v>
      </c>
      <c r="AD29" s="78">
        <v>1</v>
      </c>
      <c r="AE29" s="93"/>
      <c r="AF29" s="78"/>
      <c r="AG29" s="93"/>
      <c r="AH29" s="78"/>
      <c r="AI29" s="112">
        <f t="shared" si="8"/>
        <v>2</v>
      </c>
      <c r="AJ29" s="113">
        <f t="shared" si="9"/>
        <v>1</v>
      </c>
      <c r="AK29" s="158">
        <f t="shared" si="13"/>
        <v>1</v>
      </c>
      <c r="AL29" s="211" t="s">
        <v>524</v>
      </c>
    </row>
    <row r="30" spans="1:38" ht="12.75" customHeight="1">
      <c r="A30" s="198" t="s">
        <v>391</v>
      </c>
      <c r="B30" s="99" t="s">
        <v>137</v>
      </c>
      <c r="C30" s="159">
        <f t="shared" si="0"/>
        <v>0</v>
      </c>
      <c r="D30" s="160">
        <f t="shared" si="1"/>
        <v>0</v>
      </c>
      <c r="E30" s="161">
        <f t="shared" si="2"/>
        <v>0</v>
      </c>
      <c r="F30" s="162">
        <f t="shared" si="3"/>
        <v>0</v>
      </c>
      <c r="G30" s="161">
        <f t="shared" si="4"/>
        <v>0</v>
      </c>
      <c r="H30" s="162">
        <f t="shared" si="5"/>
        <v>0</v>
      </c>
      <c r="I30" s="161">
        <f t="shared" si="6"/>
        <v>0</v>
      </c>
      <c r="J30" s="162">
        <f t="shared" si="7"/>
        <v>0</v>
      </c>
      <c r="K30" s="112">
        <f t="shared" si="10"/>
        <v>0</v>
      </c>
      <c r="L30" s="113">
        <f t="shared" si="11"/>
        <v>0</v>
      </c>
      <c r="M30" s="158">
        <f t="shared" si="12"/>
        <v>0</v>
      </c>
      <c r="N30" s="190" t="s">
        <v>111</v>
      </c>
      <c r="AA30" s="94"/>
      <c r="AB30" s="95"/>
      <c r="AC30" s="93"/>
      <c r="AD30" s="78"/>
      <c r="AE30" s="93"/>
      <c r="AF30" s="78"/>
      <c r="AG30" s="93"/>
      <c r="AH30" s="78"/>
      <c r="AI30" s="112">
        <f t="shared" si="8"/>
        <v>0</v>
      </c>
      <c r="AJ30" s="113">
        <f t="shared" si="9"/>
        <v>0</v>
      </c>
      <c r="AK30" s="158">
        <f t="shared" si="13"/>
        <v>0</v>
      </c>
      <c r="AL30" s="211" t="s">
        <v>524</v>
      </c>
    </row>
    <row r="31" spans="1:38" ht="12.75" customHeight="1">
      <c r="A31" s="198" t="s">
        <v>392</v>
      </c>
      <c r="B31" s="99" t="s">
        <v>138</v>
      </c>
      <c r="C31" s="159">
        <f t="shared" si="0"/>
        <v>0</v>
      </c>
      <c r="D31" s="160">
        <f t="shared" si="1"/>
        <v>2</v>
      </c>
      <c r="E31" s="161">
        <f t="shared" si="2"/>
        <v>0</v>
      </c>
      <c r="F31" s="162">
        <f t="shared" si="3"/>
        <v>2</v>
      </c>
      <c r="G31" s="161">
        <f t="shared" si="4"/>
        <v>0</v>
      </c>
      <c r="H31" s="162">
        <f t="shared" si="5"/>
        <v>0</v>
      </c>
      <c r="I31" s="161">
        <f t="shared" si="6"/>
        <v>0</v>
      </c>
      <c r="J31" s="162">
        <f t="shared" si="7"/>
        <v>0</v>
      </c>
      <c r="K31" s="112">
        <f t="shared" si="10"/>
        <v>0</v>
      </c>
      <c r="L31" s="113">
        <f t="shared" si="11"/>
        <v>2</v>
      </c>
      <c r="M31" s="158">
        <f t="shared" si="12"/>
        <v>1</v>
      </c>
      <c r="N31" s="190" t="s">
        <v>113</v>
      </c>
      <c r="AA31" s="94"/>
      <c r="AB31" s="95">
        <v>2</v>
      </c>
      <c r="AC31" s="93"/>
      <c r="AD31" s="78">
        <v>2</v>
      </c>
      <c r="AE31" s="93"/>
      <c r="AF31" s="78"/>
      <c r="AG31" s="93"/>
      <c r="AH31" s="78"/>
      <c r="AI31" s="112">
        <f t="shared" si="8"/>
        <v>0</v>
      </c>
      <c r="AJ31" s="113">
        <f t="shared" si="9"/>
        <v>2</v>
      </c>
      <c r="AK31" s="158">
        <f t="shared" si="13"/>
        <v>1</v>
      </c>
      <c r="AL31" s="211" t="s">
        <v>525</v>
      </c>
    </row>
    <row r="32" spans="1:38" ht="12.75" customHeight="1">
      <c r="A32" s="198" t="s">
        <v>393</v>
      </c>
      <c r="B32" s="99" t="s">
        <v>139</v>
      </c>
      <c r="C32" s="159">
        <f t="shared" si="0"/>
        <v>0</v>
      </c>
      <c r="D32" s="160">
        <f t="shared" si="1"/>
        <v>0</v>
      </c>
      <c r="E32" s="161">
        <f t="shared" si="2"/>
        <v>0</v>
      </c>
      <c r="F32" s="162">
        <f t="shared" si="3"/>
        <v>0</v>
      </c>
      <c r="G32" s="161">
        <f t="shared" si="4"/>
        <v>0</v>
      </c>
      <c r="H32" s="162">
        <f t="shared" si="5"/>
        <v>0</v>
      </c>
      <c r="I32" s="161">
        <f t="shared" si="6"/>
        <v>0</v>
      </c>
      <c r="J32" s="162">
        <f t="shared" si="7"/>
        <v>0</v>
      </c>
      <c r="K32" s="112">
        <f t="shared" si="10"/>
        <v>0</v>
      </c>
      <c r="L32" s="113">
        <f t="shared" si="11"/>
        <v>0</v>
      </c>
      <c r="M32" s="158">
        <f t="shared" si="12"/>
        <v>0</v>
      </c>
      <c r="N32" s="190" t="s">
        <v>113</v>
      </c>
      <c r="AA32" s="94"/>
      <c r="AB32" s="95"/>
      <c r="AC32" s="93"/>
      <c r="AD32" s="78"/>
      <c r="AE32" s="93"/>
      <c r="AF32" s="78"/>
      <c r="AG32" s="93"/>
      <c r="AH32" s="78"/>
      <c r="AI32" s="112">
        <f t="shared" si="8"/>
        <v>0</v>
      </c>
      <c r="AJ32" s="113">
        <f t="shared" si="9"/>
        <v>0</v>
      </c>
      <c r="AK32" s="158">
        <f t="shared" si="13"/>
        <v>0</v>
      </c>
      <c r="AL32" s="211" t="s">
        <v>525</v>
      </c>
    </row>
    <row r="33" spans="1:38" ht="12.75" customHeight="1">
      <c r="A33" s="198" t="s">
        <v>394</v>
      </c>
      <c r="B33" s="99" t="s">
        <v>140</v>
      </c>
      <c r="C33" s="159">
        <f t="shared" si="0"/>
        <v>0</v>
      </c>
      <c r="D33" s="160">
        <f t="shared" si="1"/>
        <v>0</v>
      </c>
      <c r="E33" s="161">
        <f t="shared" si="2"/>
        <v>0</v>
      </c>
      <c r="F33" s="162">
        <f t="shared" si="3"/>
        <v>0</v>
      </c>
      <c r="G33" s="161">
        <f t="shared" si="4"/>
        <v>0</v>
      </c>
      <c r="H33" s="162">
        <f t="shared" si="5"/>
        <v>0</v>
      </c>
      <c r="I33" s="161">
        <f t="shared" si="6"/>
        <v>0</v>
      </c>
      <c r="J33" s="162">
        <f t="shared" si="7"/>
        <v>0</v>
      </c>
      <c r="K33" s="112">
        <f t="shared" si="10"/>
        <v>0</v>
      </c>
      <c r="L33" s="113">
        <f t="shared" si="11"/>
        <v>0</v>
      </c>
      <c r="M33" s="158">
        <f t="shared" si="12"/>
        <v>0</v>
      </c>
      <c r="N33" s="190" t="s">
        <v>113</v>
      </c>
      <c r="AA33" s="94"/>
      <c r="AB33" s="95"/>
      <c r="AC33" s="93"/>
      <c r="AD33" s="78"/>
      <c r="AE33" s="93"/>
      <c r="AF33" s="78"/>
      <c r="AG33" s="93"/>
      <c r="AH33" s="78"/>
      <c r="AI33" s="112">
        <f t="shared" si="8"/>
        <v>0</v>
      </c>
      <c r="AJ33" s="113">
        <f t="shared" si="9"/>
        <v>0</v>
      </c>
      <c r="AK33" s="158">
        <f t="shared" si="13"/>
        <v>0</v>
      </c>
      <c r="AL33" s="211" t="s">
        <v>525</v>
      </c>
    </row>
    <row r="34" spans="1:38" ht="12.75" customHeight="1">
      <c r="A34" s="198" t="s">
        <v>395</v>
      </c>
      <c r="B34" s="99" t="s">
        <v>141</v>
      </c>
      <c r="C34" s="159">
        <f t="shared" si="0"/>
        <v>0</v>
      </c>
      <c r="D34" s="160">
        <f t="shared" si="1"/>
        <v>0</v>
      </c>
      <c r="E34" s="161">
        <f t="shared" si="2"/>
        <v>0</v>
      </c>
      <c r="F34" s="162">
        <f t="shared" si="3"/>
        <v>0</v>
      </c>
      <c r="G34" s="161">
        <f t="shared" si="4"/>
        <v>0</v>
      </c>
      <c r="H34" s="162">
        <f t="shared" si="5"/>
        <v>0</v>
      </c>
      <c r="I34" s="161">
        <f t="shared" si="6"/>
        <v>0</v>
      </c>
      <c r="J34" s="162">
        <f t="shared" si="7"/>
        <v>0</v>
      </c>
      <c r="K34" s="112">
        <f t="shared" si="10"/>
        <v>0</v>
      </c>
      <c r="L34" s="113">
        <f t="shared" si="11"/>
        <v>0</v>
      </c>
      <c r="M34" s="158">
        <f t="shared" si="12"/>
        <v>0</v>
      </c>
      <c r="N34" s="190" t="s">
        <v>113</v>
      </c>
      <c r="AA34" s="94"/>
      <c r="AB34" s="95"/>
      <c r="AC34" s="93"/>
      <c r="AD34" s="78"/>
      <c r="AE34" s="93"/>
      <c r="AF34" s="78"/>
      <c r="AG34" s="93"/>
      <c r="AH34" s="78"/>
      <c r="AI34" s="112">
        <f t="shared" si="8"/>
        <v>0</v>
      </c>
      <c r="AJ34" s="113">
        <f t="shared" si="9"/>
        <v>0</v>
      </c>
      <c r="AK34" s="158">
        <f t="shared" si="13"/>
        <v>0</v>
      </c>
      <c r="AL34" s="211" t="s">
        <v>525</v>
      </c>
    </row>
    <row r="35" spans="1:38" ht="12.75" customHeight="1">
      <c r="A35" s="198" t="s">
        <v>396</v>
      </c>
      <c r="B35" s="100" t="s">
        <v>142</v>
      </c>
      <c r="C35" s="159">
        <f t="shared" si="0"/>
        <v>9</v>
      </c>
      <c r="D35" s="160">
        <f t="shared" si="1"/>
        <v>43</v>
      </c>
      <c r="E35" s="161">
        <f t="shared" si="2"/>
        <v>8</v>
      </c>
      <c r="F35" s="162">
        <f t="shared" si="3"/>
        <v>43</v>
      </c>
      <c r="G35" s="161">
        <f t="shared" si="4"/>
        <v>0</v>
      </c>
      <c r="H35" s="162">
        <f t="shared" si="5"/>
        <v>0</v>
      </c>
      <c r="I35" s="161">
        <f t="shared" si="6"/>
        <v>0</v>
      </c>
      <c r="J35" s="162">
        <f t="shared" si="7"/>
        <v>0</v>
      </c>
      <c r="K35" s="112">
        <f t="shared" si="10"/>
        <v>8</v>
      </c>
      <c r="L35" s="113">
        <f t="shared" si="11"/>
        <v>43</v>
      </c>
      <c r="M35" s="158">
        <f t="shared" si="12"/>
        <v>1</v>
      </c>
      <c r="N35" s="190" t="s">
        <v>113</v>
      </c>
      <c r="AA35" s="94">
        <v>9</v>
      </c>
      <c r="AB35" s="95">
        <v>43</v>
      </c>
      <c r="AC35" s="93">
        <v>8</v>
      </c>
      <c r="AD35" s="78">
        <v>43</v>
      </c>
      <c r="AE35" s="93"/>
      <c r="AF35" s="78"/>
      <c r="AG35" s="93"/>
      <c r="AH35" s="78"/>
      <c r="AI35" s="112">
        <f t="shared" si="8"/>
        <v>8</v>
      </c>
      <c r="AJ35" s="113">
        <f t="shared" si="9"/>
        <v>43</v>
      </c>
      <c r="AK35" s="158">
        <f t="shared" si="13"/>
        <v>1</v>
      </c>
      <c r="AL35" s="211" t="s">
        <v>525</v>
      </c>
    </row>
    <row r="36" spans="1:38" ht="12.75" customHeight="1">
      <c r="A36" s="198" t="s">
        <v>397</v>
      </c>
      <c r="B36" s="100" t="s">
        <v>143</v>
      </c>
      <c r="C36" s="159">
        <f t="shared" si="0"/>
        <v>0</v>
      </c>
      <c r="D36" s="160">
        <f t="shared" si="1"/>
        <v>0</v>
      </c>
      <c r="E36" s="161">
        <f t="shared" si="2"/>
        <v>0</v>
      </c>
      <c r="F36" s="162">
        <f t="shared" si="3"/>
        <v>0</v>
      </c>
      <c r="G36" s="161">
        <f t="shared" si="4"/>
        <v>0</v>
      </c>
      <c r="H36" s="162">
        <f t="shared" si="5"/>
        <v>0</v>
      </c>
      <c r="I36" s="161">
        <f t="shared" si="6"/>
        <v>0</v>
      </c>
      <c r="J36" s="162">
        <f t="shared" si="7"/>
        <v>0</v>
      </c>
      <c r="K36" s="112">
        <f t="shared" si="10"/>
        <v>0</v>
      </c>
      <c r="L36" s="113">
        <f t="shared" si="11"/>
        <v>0</v>
      </c>
      <c r="M36" s="158">
        <f t="shared" si="12"/>
        <v>0</v>
      </c>
      <c r="N36" s="190" t="s">
        <v>113</v>
      </c>
      <c r="AA36" s="94"/>
      <c r="AB36" s="95"/>
      <c r="AC36" s="93"/>
      <c r="AD36" s="78"/>
      <c r="AE36" s="93"/>
      <c r="AF36" s="78"/>
      <c r="AG36" s="93"/>
      <c r="AH36" s="78"/>
      <c r="AI36" s="112">
        <f t="shared" si="8"/>
        <v>0</v>
      </c>
      <c r="AJ36" s="113">
        <f t="shared" si="9"/>
        <v>0</v>
      </c>
      <c r="AK36" s="158">
        <f t="shared" si="13"/>
        <v>0</v>
      </c>
      <c r="AL36" s="211" t="s">
        <v>525</v>
      </c>
    </row>
    <row r="37" spans="1:38" ht="12.75" customHeight="1">
      <c r="A37" s="198" t="s">
        <v>398</v>
      </c>
      <c r="B37" s="99" t="s">
        <v>144</v>
      </c>
      <c r="C37" s="159">
        <f t="shared" si="0"/>
        <v>0</v>
      </c>
      <c r="D37" s="160">
        <f t="shared" si="1"/>
        <v>0</v>
      </c>
      <c r="E37" s="161">
        <f t="shared" si="2"/>
        <v>0</v>
      </c>
      <c r="F37" s="162">
        <f t="shared" si="3"/>
        <v>0</v>
      </c>
      <c r="G37" s="161">
        <f t="shared" si="4"/>
        <v>0</v>
      </c>
      <c r="H37" s="162">
        <f t="shared" si="5"/>
        <v>0</v>
      </c>
      <c r="I37" s="161">
        <f t="shared" si="6"/>
        <v>0</v>
      </c>
      <c r="J37" s="162">
        <f t="shared" si="7"/>
        <v>0</v>
      </c>
      <c r="K37" s="112">
        <f t="shared" si="10"/>
        <v>0</v>
      </c>
      <c r="L37" s="113">
        <f t="shared" si="11"/>
        <v>0</v>
      </c>
      <c r="M37" s="158">
        <f t="shared" si="12"/>
        <v>0</v>
      </c>
      <c r="N37" s="190" t="s">
        <v>113</v>
      </c>
      <c r="AA37" s="94"/>
      <c r="AB37" s="95"/>
      <c r="AC37" s="93"/>
      <c r="AD37" s="78"/>
      <c r="AE37" s="93"/>
      <c r="AF37" s="78"/>
      <c r="AG37" s="93"/>
      <c r="AH37" s="78"/>
      <c r="AI37" s="112">
        <f t="shared" si="8"/>
        <v>0</v>
      </c>
      <c r="AJ37" s="113">
        <f t="shared" si="9"/>
        <v>0</v>
      </c>
      <c r="AK37" s="158">
        <f t="shared" si="13"/>
        <v>0</v>
      </c>
      <c r="AL37" s="211" t="s">
        <v>525</v>
      </c>
    </row>
    <row r="38" spans="1:38" ht="12.75" customHeight="1">
      <c r="A38" s="198" t="s">
        <v>399</v>
      </c>
      <c r="B38" s="99" t="s">
        <v>145</v>
      </c>
      <c r="C38" s="159">
        <f aca="true" t="shared" si="14" ref="C38:C69">ROUND(AA38,0)</f>
        <v>1</v>
      </c>
      <c r="D38" s="160">
        <f aca="true" t="shared" si="15" ref="D38:D69">ROUND(AB38,0)</f>
        <v>1</v>
      </c>
      <c r="E38" s="161">
        <f aca="true" t="shared" si="16" ref="E38:E69">ROUND(AC38,0)</f>
        <v>1</v>
      </c>
      <c r="F38" s="162">
        <f aca="true" t="shared" si="17" ref="F38:F69">ROUND(AD38,0)</f>
        <v>2</v>
      </c>
      <c r="G38" s="161">
        <f t="shared" si="4"/>
        <v>0</v>
      </c>
      <c r="H38" s="162">
        <f t="shared" si="5"/>
        <v>0</v>
      </c>
      <c r="I38" s="161">
        <f t="shared" si="6"/>
        <v>0</v>
      </c>
      <c r="J38" s="162">
        <f t="shared" si="7"/>
        <v>0</v>
      </c>
      <c r="K38" s="112">
        <f t="shared" si="10"/>
        <v>1</v>
      </c>
      <c r="L38" s="113">
        <f t="shared" si="11"/>
        <v>2</v>
      </c>
      <c r="M38" s="158">
        <f t="shared" si="12"/>
        <v>1</v>
      </c>
      <c r="N38" s="190" t="s">
        <v>113</v>
      </c>
      <c r="AA38" s="94">
        <v>1</v>
      </c>
      <c r="AB38" s="95">
        <v>1</v>
      </c>
      <c r="AC38" s="93">
        <v>1</v>
      </c>
      <c r="AD38" s="78">
        <v>2</v>
      </c>
      <c r="AE38" s="93"/>
      <c r="AF38" s="78"/>
      <c r="AG38" s="93"/>
      <c r="AH38" s="78"/>
      <c r="AI38" s="112">
        <f aca="true" t="shared" si="18" ref="AI38:AI69">AC38+AE38+AG38</f>
        <v>1</v>
      </c>
      <c r="AJ38" s="113">
        <f aca="true" t="shared" si="19" ref="AJ38:AJ69">AD38+AF38+AH38</f>
        <v>2</v>
      </c>
      <c r="AK38" s="158">
        <f t="shared" si="13"/>
        <v>1</v>
      </c>
      <c r="AL38" s="211" t="s">
        <v>525</v>
      </c>
    </row>
    <row r="39" spans="1:38" ht="12.75" customHeight="1">
      <c r="A39" s="198" t="s">
        <v>400</v>
      </c>
      <c r="B39" s="99" t="s">
        <v>146</v>
      </c>
      <c r="C39" s="159">
        <f t="shared" si="14"/>
        <v>0</v>
      </c>
      <c r="D39" s="160">
        <f t="shared" si="15"/>
        <v>0</v>
      </c>
      <c r="E39" s="161">
        <f t="shared" si="16"/>
        <v>0</v>
      </c>
      <c r="F39" s="162">
        <f t="shared" si="17"/>
        <v>0</v>
      </c>
      <c r="G39" s="161">
        <f t="shared" si="4"/>
        <v>0</v>
      </c>
      <c r="H39" s="162">
        <f t="shared" si="5"/>
        <v>0</v>
      </c>
      <c r="I39" s="161">
        <f t="shared" si="6"/>
        <v>0</v>
      </c>
      <c r="J39" s="162">
        <f t="shared" si="7"/>
        <v>0</v>
      </c>
      <c r="K39" s="112">
        <f aca="true" t="shared" si="20" ref="K39:K103">E39+G39+I39</f>
        <v>0</v>
      </c>
      <c r="L39" s="113">
        <f aca="true" t="shared" si="21" ref="L39:L103">F39+H39+J39</f>
        <v>0</v>
      </c>
      <c r="M39" s="158">
        <f t="shared" si="12"/>
        <v>0</v>
      </c>
      <c r="N39" s="190" t="s">
        <v>113</v>
      </c>
      <c r="AA39" s="94"/>
      <c r="AB39" s="95"/>
      <c r="AC39" s="93"/>
      <c r="AD39" s="78"/>
      <c r="AE39" s="93"/>
      <c r="AF39" s="78"/>
      <c r="AG39" s="93"/>
      <c r="AH39" s="78"/>
      <c r="AI39" s="112">
        <f t="shared" si="18"/>
        <v>0</v>
      </c>
      <c r="AJ39" s="113">
        <f t="shared" si="19"/>
        <v>0</v>
      </c>
      <c r="AK39" s="158">
        <f t="shared" si="13"/>
        <v>0</v>
      </c>
      <c r="AL39" s="211" t="s">
        <v>525</v>
      </c>
    </row>
    <row r="40" spans="1:38" ht="12.75" customHeight="1">
      <c r="A40" s="198" t="s">
        <v>401</v>
      </c>
      <c r="B40" s="99" t="s">
        <v>147</v>
      </c>
      <c r="C40" s="159">
        <f t="shared" si="14"/>
        <v>0</v>
      </c>
      <c r="D40" s="160">
        <f t="shared" si="15"/>
        <v>5</v>
      </c>
      <c r="E40" s="161">
        <f t="shared" si="16"/>
        <v>0</v>
      </c>
      <c r="F40" s="162">
        <f t="shared" si="17"/>
        <v>4</v>
      </c>
      <c r="G40" s="161">
        <f t="shared" si="4"/>
        <v>0</v>
      </c>
      <c r="H40" s="162">
        <f t="shared" si="5"/>
        <v>0</v>
      </c>
      <c r="I40" s="161">
        <f t="shared" si="6"/>
        <v>0</v>
      </c>
      <c r="J40" s="162">
        <f t="shared" si="7"/>
        <v>0</v>
      </c>
      <c r="K40" s="112">
        <f t="shared" si="20"/>
        <v>0</v>
      </c>
      <c r="L40" s="113">
        <f t="shared" si="21"/>
        <v>4</v>
      </c>
      <c r="M40" s="158">
        <f t="shared" si="12"/>
        <v>1</v>
      </c>
      <c r="N40" s="190" t="s">
        <v>113</v>
      </c>
      <c r="AA40" s="94"/>
      <c r="AB40" s="95">
        <v>5</v>
      </c>
      <c r="AC40" s="93"/>
      <c r="AD40" s="78">
        <v>4</v>
      </c>
      <c r="AE40" s="93"/>
      <c r="AF40" s="78"/>
      <c r="AG40" s="93"/>
      <c r="AH40" s="78"/>
      <c r="AI40" s="112">
        <f t="shared" si="18"/>
        <v>0</v>
      </c>
      <c r="AJ40" s="113">
        <f t="shared" si="19"/>
        <v>4</v>
      </c>
      <c r="AK40" s="158">
        <f t="shared" si="13"/>
        <v>1</v>
      </c>
      <c r="AL40" s="211" t="s">
        <v>525</v>
      </c>
    </row>
    <row r="41" spans="1:38" ht="12.75" customHeight="1">
      <c r="A41" s="198" t="s">
        <v>402</v>
      </c>
      <c r="B41" s="99" t="s">
        <v>148</v>
      </c>
      <c r="C41" s="159">
        <f t="shared" si="14"/>
        <v>0</v>
      </c>
      <c r="D41" s="160">
        <f t="shared" si="15"/>
        <v>0</v>
      </c>
      <c r="E41" s="161">
        <f t="shared" si="16"/>
        <v>0</v>
      </c>
      <c r="F41" s="162">
        <f t="shared" si="17"/>
        <v>0</v>
      </c>
      <c r="G41" s="161">
        <f t="shared" si="4"/>
        <v>0</v>
      </c>
      <c r="H41" s="162">
        <f t="shared" si="5"/>
        <v>0</v>
      </c>
      <c r="I41" s="161">
        <f t="shared" si="6"/>
        <v>0</v>
      </c>
      <c r="J41" s="162">
        <f t="shared" si="7"/>
        <v>0</v>
      </c>
      <c r="K41" s="112">
        <f t="shared" si="20"/>
        <v>0</v>
      </c>
      <c r="L41" s="113">
        <f t="shared" si="21"/>
        <v>0</v>
      </c>
      <c r="M41" s="158">
        <f t="shared" si="12"/>
        <v>0</v>
      </c>
      <c r="N41" s="190" t="s">
        <v>113</v>
      </c>
      <c r="AA41" s="94"/>
      <c r="AB41" s="95"/>
      <c r="AC41" s="93"/>
      <c r="AD41" s="78"/>
      <c r="AE41" s="93"/>
      <c r="AF41" s="78"/>
      <c r="AG41" s="93"/>
      <c r="AH41" s="78"/>
      <c r="AI41" s="112">
        <f t="shared" si="18"/>
        <v>0</v>
      </c>
      <c r="AJ41" s="113">
        <f t="shared" si="19"/>
        <v>0</v>
      </c>
      <c r="AK41" s="158">
        <f t="shared" si="13"/>
        <v>0</v>
      </c>
      <c r="AL41" s="211" t="s">
        <v>525</v>
      </c>
    </row>
    <row r="42" spans="1:38" ht="12.75" customHeight="1">
      <c r="A42" s="198" t="s">
        <v>403</v>
      </c>
      <c r="B42" s="100" t="s">
        <v>149</v>
      </c>
      <c r="C42" s="159">
        <f t="shared" si="14"/>
        <v>4</v>
      </c>
      <c r="D42" s="160">
        <f t="shared" si="15"/>
        <v>39</v>
      </c>
      <c r="E42" s="161">
        <f t="shared" si="16"/>
        <v>4</v>
      </c>
      <c r="F42" s="162">
        <f t="shared" si="17"/>
        <v>37</v>
      </c>
      <c r="G42" s="161">
        <f t="shared" si="4"/>
        <v>0</v>
      </c>
      <c r="H42" s="162">
        <f t="shared" si="5"/>
        <v>0</v>
      </c>
      <c r="I42" s="161">
        <f t="shared" si="6"/>
        <v>0</v>
      </c>
      <c r="J42" s="162">
        <f t="shared" si="7"/>
        <v>2</v>
      </c>
      <c r="K42" s="112">
        <f t="shared" si="20"/>
        <v>4</v>
      </c>
      <c r="L42" s="113">
        <f t="shared" si="21"/>
        <v>39</v>
      </c>
      <c r="M42" s="158">
        <f t="shared" si="12"/>
        <v>1</v>
      </c>
      <c r="N42" s="190" t="s">
        <v>113</v>
      </c>
      <c r="AA42" s="94">
        <v>4</v>
      </c>
      <c r="AB42" s="95">
        <v>39</v>
      </c>
      <c r="AC42" s="93">
        <v>4</v>
      </c>
      <c r="AD42" s="78">
        <v>37</v>
      </c>
      <c r="AE42" s="93"/>
      <c r="AF42" s="78"/>
      <c r="AG42" s="93"/>
      <c r="AH42" s="78">
        <v>2</v>
      </c>
      <c r="AI42" s="112">
        <f t="shared" si="18"/>
        <v>4</v>
      </c>
      <c r="AJ42" s="113">
        <f t="shared" si="19"/>
        <v>39</v>
      </c>
      <c r="AK42" s="158">
        <f t="shared" si="13"/>
        <v>1</v>
      </c>
      <c r="AL42" s="211" t="s">
        <v>525</v>
      </c>
    </row>
    <row r="43" spans="1:38" ht="12.75" customHeight="1">
      <c r="A43" s="198" t="s">
        <v>404</v>
      </c>
      <c r="B43" s="100" t="s">
        <v>150</v>
      </c>
      <c r="C43" s="159">
        <f t="shared" si="14"/>
        <v>0</v>
      </c>
      <c r="D43" s="160">
        <f t="shared" si="15"/>
        <v>0</v>
      </c>
      <c r="E43" s="161">
        <f t="shared" si="16"/>
        <v>0</v>
      </c>
      <c r="F43" s="162">
        <f t="shared" si="17"/>
        <v>0</v>
      </c>
      <c r="G43" s="161">
        <f t="shared" si="4"/>
        <v>0</v>
      </c>
      <c r="H43" s="162">
        <f t="shared" si="5"/>
        <v>0</v>
      </c>
      <c r="I43" s="161">
        <f t="shared" si="6"/>
        <v>0</v>
      </c>
      <c r="J43" s="162">
        <f t="shared" si="7"/>
        <v>0</v>
      </c>
      <c r="K43" s="112">
        <f t="shared" si="20"/>
        <v>0</v>
      </c>
      <c r="L43" s="113">
        <f t="shared" si="21"/>
        <v>0</v>
      </c>
      <c r="M43" s="158">
        <f t="shared" si="12"/>
        <v>0</v>
      </c>
      <c r="N43" s="190" t="s">
        <v>113</v>
      </c>
      <c r="AA43" s="94"/>
      <c r="AB43" s="95"/>
      <c r="AC43" s="93"/>
      <c r="AD43" s="78"/>
      <c r="AE43" s="93"/>
      <c r="AF43" s="78"/>
      <c r="AG43" s="93"/>
      <c r="AH43" s="78"/>
      <c r="AI43" s="112">
        <f t="shared" si="18"/>
        <v>0</v>
      </c>
      <c r="AJ43" s="113">
        <f t="shared" si="19"/>
        <v>0</v>
      </c>
      <c r="AK43" s="158">
        <f t="shared" si="13"/>
        <v>0</v>
      </c>
      <c r="AL43" s="211" t="s">
        <v>525</v>
      </c>
    </row>
    <row r="44" spans="1:38" ht="12.75" customHeight="1">
      <c r="A44" s="198" t="s">
        <v>405</v>
      </c>
      <c r="B44" s="99" t="s">
        <v>151</v>
      </c>
      <c r="C44" s="159">
        <f t="shared" si="14"/>
        <v>0</v>
      </c>
      <c r="D44" s="160">
        <f t="shared" si="15"/>
        <v>0</v>
      </c>
      <c r="E44" s="161">
        <f t="shared" si="16"/>
        <v>0</v>
      </c>
      <c r="F44" s="162">
        <f t="shared" si="17"/>
        <v>0</v>
      </c>
      <c r="G44" s="161">
        <f t="shared" si="4"/>
        <v>0</v>
      </c>
      <c r="H44" s="162">
        <f t="shared" si="5"/>
        <v>0</v>
      </c>
      <c r="I44" s="161">
        <f t="shared" si="6"/>
        <v>0</v>
      </c>
      <c r="J44" s="162">
        <f t="shared" si="7"/>
        <v>0</v>
      </c>
      <c r="K44" s="112">
        <f t="shared" si="20"/>
        <v>0</v>
      </c>
      <c r="L44" s="113">
        <f t="shared" si="21"/>
        <v>0</v>
      </c>
      <c r="M44" s="158">
        <f t="shared" si="12"/>
        <v>0</v>
      </c>
      <c r="N44" s="190" t="s">
        <v>113</v>
      </c>
      <c r="AA44" s="94"/>
      <c r="AB44" s="95"/>
      <c r="AC44" s="93"/>
      <c r="AD44" s="78"/>
      <c r="AE44" s="93"/>
      <c r="AF44" s="78"/>
      <c r="AG44" s="93"/>
      <c r="AH44" s="78"/>
      <c r="AI44" s="112">
        <f t="shared" si="18"/>
        <v>0</v>
      </c>
      <c r="AJ44" s="113">
        <f t="shared" si="19"/>
        <v>0</v>
      </c>
      <c r="AK44" s="158">
        <f t="shared" si="13"/>
        <v>0</v>
      </c>
      <c r="AL44" s="211" t="s">
        <v>525</v>
      </c>
    </row>
    <row r="45" spans="1:38" ht="12.75" customHeight="1">
      <c r="A45" s="198" t="s">
        <v>406</v>
      </c>
      <c r="B45" s="99" t="s">
        <v>152</v>
      </c>
      <c r="C45" s="159">
        <f t="shared" si="14"/>
        <v>0</v>
      </c>
      <c r="D45" s="160">
        <f t="shared" si="15"/>
        <v>0</v>
      </c>
      <c r="E45" s="161">
        <f t="shared" si="16"/>
        <v>0</v>
      </c>
      <c r="F45" s="162">
        <f t="shared" si="17"/>
        <v>0</v>
      </c>
      <c r="G45" s="161">
        <f t="shared" si="4"/>
        <v>0</v>
      </c>
      <c r="H45" s="162">
        <f t="shared" si="5"/>
        <v>0</v>
      </c>
      <c r="I45" s="161">
        <f t="shared" si="6"/>
        <v>0</v>
      </c>
      <c r="J45" s="162">
        <f t="shared" si="7"/>
        <v>0</v>
      </c>
      <c r="K45" s="112">
        <f t="shared" si="20"/>
        <v>0</v>
      </c>
      <c r="L45" s="113">
        <f t="shared" si="21"/>
        <v>0</v>
      </c>
      <c r="M45" s="158">
        <f t="shared" si="12"/>
        <v>0</v>
      </c>
      <c r="N45" s="190" t="s">
        <v>113</v>
      </c>
      <c r="AA45" s="94"/>
      <c r="AB45" s="95"/>
      <c r="AC45" s="93"/>
      <c r="AD45" s="78"/>
      <c r="AE45" s="93"/>
      <c r="AF45" s="78"/>
      <c r="AG45" s="93"/>
      <c r="AH45" s="78"/>
      <c r="AI45" s="112">
        <f t="shared" si="18"/>
        <v>0</v>
      </c>
      <c r="AJ45" s="113">
        <f t="shared" si="19"/>
        <v>0</v>
      </c>
      <c r="AK45" s="158">
        <f t="shared" si="13"/>
        <v>0</v>
      </c>
      <c r="AL45" s="211" t="s">
        <v>525</v>
      </c>
    </row>
    <row r="46" spans="1:38" ht="12.75" customHeight="1">
      <c r="A46" s="198" t="s">
        <v>407</v>
      </c>
      <c r="B46" s="101" t="s">
        <v>153</v>
      </c>
      <c r="C46" s="159">
        <f t="shared" si="14"/>
        <v>0</v>
      </c>
      <c r="D46" s="160">
        <f t="shared" si="15"/>
        <v>0</v>
      </c>
      <c r="E46" s="161">
        <f t="shared" si="16"/>
        <v>0</v>
      </c>
      <c r="F46" s="162">
        <f t="shared" si="17"/>
        <v>0</v>
      </c>
      <c r="G46" s="161">
        <f t="shared" si="4"/>
        <v>0</v>
      </c>
      <c r="H46" s="162">
        <f t="shared" si="5"/>
        <v>0</v>
      </c>
      <c r="I46" s="161">
        <f t="shared" si="6"/>
        <v>0</v>
      </c>
      <c r="J46" s="162">
        <f t="shared" si="7"/>
        <v>0</v>
      </c>
      <c r="K46" s="112">
        <f t="shared" si="20"/>
        <v>0</v>
      </c>
      <c r="L46" s="113">
        <f t="shared" si="21"/>
        <v>0</v>
      </c>
      <c r="M46" s="158">
        <f t="shared" si="12"/>
        <v>0</v>
      </c>
      <c r="N46" s="190" t="s">
        <v>113</v>
      </c>
      <c r="AA46" s="94"/>
      <c r="AB46" s="95"/>
      <c r="AC46" s="93"/>
      <c r="AD46" s="78"/>
      <c r="AE46" s="93"/>
      <c r="AF46" s="78"/>
      <c r="AG46" s="93"/>
      <c r="AH46" s="78"/>
      <c r="AI46" s="112">
        <f t="shared" si="18"/>
        <v>0</v>
      </c>
      <c r="AJ46" s="113">
        <f t="shared" si="19"/>
        <v>0</v>
      </c>
      <c r="AK46" s="158">
        <f t="shared" si="13"/>
        <v>0</v>
      </c>
      <c r="AL46" s="211" t="s">
        <v>525</v>
      </c>
    </row>
    <row r="47" spans="1:38" ht="12.75" customHeight="1">
      <c r="A47" s="198" t="s">
        <v>408</v>
      </c>
      <c r="B47" s="101" t="s">
        <v>154</v>
      </c>
      <c r="C47" s="159">
        <f t="shared" si="14"/>
        <v>0</v>
      </c>
      <c r="D47" s="160">
        <f t="shared" si="15"/>
        <v>0</v>
      </c>
      <c r="E47" s="161">
        <f t="shared" si="16"/>
        <v>0</v>
      </c>
      <c r="F47" s="162">
        <f t="shared" si="17"/>
        <v>0</v>
      </c>
      <c r="G47" s="161">
        <f t="shared" si="4"/>
        <v>0</v>
      </c>
      <c r="H47" s="162">
        <f t="shared" si="5"/>
        <v>0</v>
      </c>
      <c r="I47" s="161">
        <f t="shared" si="6"/>
        <v>0</v>
      </c>
      <c r="J47" s="162">
        <f t="shared" si="7"/>
        <v>0</v>
      </c>
      <c r="K47" s="112">
        <f t="shared" si="20"/>
        <v>0</v>
      </c>
      <c r="L47" s="113">
        <f t="shared" si="21"/>
        <v>0</v>
      </c>
      <c r="M47" s="158">
        <f t="shared" si="12"/>
        <v>0</v>
      </c>
      <c r="N47" s="190" t="s">
        <v>113</v>
      </c>
      <c r="AA47" s="94"/>
      <c r="AB47" s="95"/>
      <c r="AC47" s="93"/>
      <c r="AD47" s="78"/>
      <c r="AE47" s="93"/>
      <c r="AF47" s="78"/>
      <c r="AG47" s="93"/>
      <c r="AH47" s="78"/>
      <c r="AI47" s="112">
        <f t="shared" si="18"/>
        <v>0</v>
      </c>
      <c r="AJ47" s="113">
        <f t="shared" si="19"/>
        <v>0</v>
      </c>
      <c r="AK47" s="158">
        <f t="shared" si="13"/>
        <v>0</v>
      </c>
      <c r="AL47" s="211" t="s">
        <v>525</v>
      </c>
    </row>
    <row r="48" spans="1:38" ht="12.75" customHeight="1">
      <c r="A48" s="198" t="s">
        <v>409</v>
      </c>
      <c r="B48" s="101" t="s">
        <v>155</v>
      </c>
      <c r="C48" s="159">
        <f t="shared" si="14"/>
        <v>0</v>
      </c>
      <c r="D48" s="160">
        <f t="shared" si="15"/>
        <v>0</v>
      </c>
      <c r="E48" s="161">
        <f t="shared" si="16"/>
        <v>0</v>
      </c>
      <c r="F48" s="162">
        <f t="shared" si="17"/>
        <v>0</v>
      </c>
      <c r="G48" s="161">
        <f t="shared" si="4"/>
        <v>0</v>
      </c>
      <c r="H48" s="162">
        <f t="shared" si="5"/>
        <v>0</v>
      </c>
      <c r="I48" s="161">
        <f t="shared" si="6"/>
        <v>0</v>
      </c>
      <c r="J48" s="162">
        <f t="shared" si="7"/>
        <v>0</v>
      </c>
      <c r="K48" s="112">
        <f t="shared" si="20"/>
        <v>0</v>
      </c>
      <c r="L48" s="113">
        <f t="shared" si="21"/>
        <v>0</v>
      </c>
      <c r="M48" s="158">
        <f t="shared" si="12"/>
        <v>0</v>
      </c>
      <c r="N48" s="190" t="s">
        <v>113</v>
      </c>
      <c r="AA48" s="94"/>
      <c r="AB48" s="95"/>
      <c r="AC48" s="93"/>
      <c r="AD48" s="78"/>
      <c r="AE48" s="93"/>
      <c r="AF48" s="78"/>
      <c r="AG48" s="93"/>
      <c r="AH48" s="78"/>
      <c r="AI48" s="112">
        <f t="shared" si="18"/>
        <v>0</v>
      </c>
      <c r="AJ48" s="113">
        <f t="shared" si="19"/>
        <v>0</v>
      </c>
      <c r="AK48" s="158">
        <f t="shared" si="13"/>
        <v>0</v>
      </c>
      <c r="AL48" s="211" t="s">
        <v>525</v>
      </c>
    </row>
    <row r="49" spans="1:38" ht="12.75" customHeight="1">
      <c r="A49" s="198" t="s">
        <v>410</v>
      </c>
      <c r="B49" s="102" t="s">
        <v>156</v>
      </c>
      <c r="C49" s="159">
        <f t="shared" si="14"/>
        <v>1</v>
      </c>
      <c r="D49" s="160">
        <f t="shared" si="15"/>
        <v>5</v>
      </c>
      <c r="E49" s="161">
        <f t="shared" si="16"/>
        <v>1</v>
      </c>
      <c r="F49" s="162">
        <f t="shared" si="17"/>
        <v>5</v>
      </c>
      <c r="G49" s="161">
        <f t="shared" si="4"/>
        <v>0</v>
      </c>
      <c r="H49" s="162">
        <f t="shared" si="5"/>
        <v>0</v>
      </c>
      <c r="I49" s="161">
        <f t="shared" si="6"/>
        <v>0</v>
      </c>
      <c r="J49" s="162">
        <f t="shared" si="7"/>
        <v>0</v>
      </c>
      <c r="K49" s="112">
        <f t="shared" si="20"/>
        <v>1</v>
      </c>
      <c r="L49" s="113">
        <f t="shared" si="21"/>
        <v>5</v>
      </c>
      <c r="M49" s="158">
        <f t="shared" si="12"/>
        <v>1</v>
      </c>
      <c r="N49" s="190" t="s">
        <v>113</v>
      </c>
      <c r="AA49" s="94">
        <v>1</v>
      </c>
      <c r="AB49" s="95">
        <v>5</v>
      </c>
      <c r="AC49" s="93">
        <v>1</v>
      </c>
      <c r="AD49" s="78">
        <v>5</v>
      </c>
      <c r="AE49" s="93"/>
      <c r="AF49" s="78"/>
      <c r="AG49" s="93"/>
      <c r="AH49" s="78"/>
      <c r="AI49" s="112">
        <f t="shared" si="18"/>
        <v>1</v>
      </c>
      <c r="AJ49" s="113">
        <f t="shared" si="19"/>
        <v>5</v>
      </c>
      <c r="AK49" s="158">
        <f t="shared" si="13"/>
        <v>1</v>
      </c>
      <c r="AL49" s="211" t="s">
        <v>525</v>
      </c>
    </row>
    <row r="50" spans="1:38" ht="12.75" customHeight="1">
      <c r="A50" s="198" t="s">
        <v>411</v>
      </c>
      <c r="B50" s="102" t="s">
        <v>157</v>
      </c>
      <c r="C50" s="165">
        <f t="shared" si="14"/>
        <v>0</v>
      </c>
      <c r="D50" s="166">
        <f t="shared" si="15"/>
        <v>0</v>
      </c>
      <c r="E50" s="161">
        <f t="shared" si="16"/>
        <v>0</v>
      </c>
      <c r="F50" s="162">
        <f t="shared" si="17"/>
        <v>0</v>
      </c>
      <c r="G50" s="161">
        <f t="shared" si="4"/>
        <v>0</v>
      </c>
      <c r="H50" s="162">
        <f t="shared" si="5"/>
        <v>0</v>
      </c>
      <c r="I50" s="161">
        <f t="shared" si="6"/>
        <v>0</v>
      </c>
      <c r="J50" s="162">
        <f t="shared" si="7"/>
        <v>0</v>
      </c>
      <c r="K50" s="112">
        <f t="shared" si="20"/>
        <v>0</v>
      </c>
      <c r="L50" s="113">
        <f t="shared" si="21"/>
        <v>0</v>
      </c>
      <c r="M50" s="158">
        <f t="shared" si="12"/>
        <v>0</v>
      </c>
      <c r="N50" s="190" t="s">
        <v>113</v>
      </c>
      <c r="AA50" s="94"/>
      <c r="AB50" s="95"/>
      <c r="AC50" s="93"/>
      <c r="AD50" s="78"/>
      <c r="AE50" s="93"/>
      <c r="AF50" s="78"/>
      <c r="AG50" s="93"/>
      <c r="AH50" s="78"/>
      <c r="AI50" s="112">
        <f t="shared" si="18"/>
        <v>0</v>
      </c>
      <c r="AJ50" s="113">
        <f t="shared" si="19"/>
        <v>0</v>
      </c>
      <c r="AK50" s="158">
        <f t="shared" si="13"/>
        <v>0</v>
      </c>
      <c r="AL50" s="211" t="s">
        <v>525</v>
      </c>
    </row>
    <row r="51" spans="1:38" ht="12.75" customHeight="1">
      <c r="A51" s="198" t="s">
        <v>412</v>
      </c>
      <c r="B51" s="101" t="s">
        <v>158</v>
      </c>
      <c r="C51" s="165">
        <f t="shared" si="14"/>
        <v>0</v>
      </c>
      <c r="D51" s="167">
        <f t="shared" si="15"/>
        <v>0</v>
      </c>
      <c r="E51" s="161">
        <f t="shared" si="16"/>
        <v>0</v>
      </c>
      <c r="F51" s="162">
        <f t="shared" si="17"/>
        <v>0</v>
      </c>
      <c r="G51" s="161">
        <f t="shared" si="4"/>
        <v>0</v>
      </c>
      <c r="H51" s="162">
        <f t="shared" si="5"/>
        <v>0</v>
      </c>
      <c r="I51" s="161">
        <f t="shared" si="6"/>
        <v>0</v>
      </c>
      <c r="J51" s="163">
        <f t="shared" si="7"/>
        <v>0</v>
      </c>
      <c r="K51" s="112">
        <f t="shared" si="20"/>
        <v>0</v>
      </c>
      <c r="L51" s="113">
        <f t="shared" si="21"/>
        <v>0</v>
      </c>
      <c r="M51" s="158">
        <f t="shared" si="12"/>
        <v>0</v>
      </c>
      <c r="N51" s="190" t="s">
        <v>113</v>
      </c>
      <c r="AA51" s="94"/>
      <c r="AB51" s="95"/>
      <c r="AC51" s="93"/>
      <c r="AD51" s="78"/>
      <c r="AE51" s="93"/>
      <c r="AF51" s="78"/>
      <c r="AG51" s="93"/>
      <c r="AH51" s="79"/>
      <c r="AI51" s="112">
        <f t="shared" si="18"/>
        <v>0</v>
      </c>
      <c r="AJ51" s="113">
        <f t="shared" si="19"/>
        <v>0</v>
      </c>
      <c r="AK51" s="158">
        <f t="shared" si="13"/>
        <v>0</v>
      </c>
      <c r="AL51" s="211" t="s">
        <v>525</v>
      </c>
    </row>
    <row r="52" spans="1:38" ht="12.75" customHeight="1">
      <c r="A52" s="198" t="s">
        <v>413</v>
      </c>
      <c r="B52" s="101" t="s">
        <v>159</v>
      </c>
      <c r="C52" s="165">
        <f t="shared" si="14"/>
        <v>0</v>
      </c>
      <c r="D52" s="167">
        <f t="shared" si="15"/>
        <v>0</v>
      </c>
      <c r="E52" s="161">
        <f t="shared" si="16"/>
        <v>0</v>
      </c>
      <c r="F52" s="162">
        <f t="shared" si="17"/>
        <v>0</v>
      </c>
      <c r="G52" s="161">
        <f t="shared" si="4"/>
        <v>0</v>
      </c>
      <c r="H52" s="162">
        <f t="shared" si="5"/>
        <v>0</v>
      </c>
      <c r="I52" s="161">
        <f t="shared" si="6"/>
        <v>0</v>
      </c>
      <c r="J52" s="163">
        <f t="shared" si="7"/>
        <v>0</v>
      </c>
      <c r="K52" s="112">
        <f t="shared" si="20"/>
        <v>0</v>
      </c>
      <c r="L52" s="113">
        <f t="shared" si="21"/>
        <v>0</v>
      </c>
      <c r="M52" s="158">
        <f t="shared" si="12"/>
        <v>0</v>
      </c>
      <c r="N52" s="190" t="s">
        <v>113</v>
      </c>
      <c r="AA52" s="94"/>
      <c r="AB52" s="95"/>
      <c r="AC52" s="93"/>
      <c r="AD52" s="78"/>
      <c r="AE52" s="93"/>
      <c r="AF52" s="78"/>
      <c r="AG52" s="93"/>
      <c r="AH52" s="79"/>
      <c r="AI52" s="112">
        <f t="shared" si="18"/>
        <v>0</v>
      </c>
      <c r="AJ52" s="113">
        <f t="shared" si="19"/>
        <v>0</v>
      </c>
      <c r="AK52" s="158">
        <f t="shared" si="13"/>
        <v>0</v>
      </c>
      <c r="AL52" s="211" t="s">
        <v>525</v>
      </c>
    </row>
    <row r="53" spans="1:38" ht="12.75" customHeight="1">
      <c r="A53" s="198" t="s">
        <v>414</v>
      </c>
      <c r="B53" s="101" t="s">
        <v>160</v>
      </c>
      <c r="C53" s="165">
        <f t="shared" si="14"/>
        <v>0</v>
      </c>
      <c r="D53" s="167">
        <f t="shared" si="15"/>
        <v>0</v>
      </c>
      <c r="E53" s="161">
        <f t="shared" si="16"/>
        <v>0</v>
      </c>
      <c r="F53" s="162">
        <f t="shared" si="17"/>
        <v>0</v>
      </c>
      <c r="G53" s="161">
        <f t="shared" si="4"/>
        <v>0</v>
      </c>
      <c r="H53" s="162">
        <f t="shared" si="5"/>
        <v>0</v>
      </c>
      <c r="I53" s="161">
        <f t="shared" si="6"/>
        <v>0</v>
      </c>
      <c r="J53" s="163">
        <f t="shared" si="7"/>
        <v>0</v>
      </c>
      <c r="K53" s="112">
        <f t="shared" si="20"/>
        <v>0</v>
      </c>
      <c r="L53" s="113">
        <f t="shared" si="21"/>
        <v>0</v>
      </c>
      <c r="M53" s="158">
        <f t="shared" si="12"/>
        <v>0</v>
      </c>
      <c r="N53" s="190" t="s">
        <v>113</v>
      </c>
      <c r="AA53" s="94"/>
      <c r="AB53" s="95"/>
      <c r="AC53" s="93"/>
      <c r="AD53" s="78"/>
      <c r="AE53" s="93"/>
      <c r="AF53" s="78"/>
      <c r="AG53" s="93"/>
      <c r="AH53" s="79"/>
      <c r="AI53" s="112">
        <f t="shared" si="18"/>
        <v>0</v>
      </c>
      <c r="AJ53" s="113">
        <f t="shared" si="19"/>
        <v>0</v>
      </c>
      <c r="AK53" s="158">
        <f t="shared" si="13"/>
        <v>0</v>
      </c>
      <c r="AL53" s="211" t="s">
        <v>525</v>
      </c>
    </row>
    <row r="54" spans="1:38" ht="12.75" customHeight="1">
      <c r="A54" s="198" t="s">
        <v>415</v>
      </c>
      <c r="B54" s="101" t="s">
        <v>161</v>
      </c>
      <c r="C54" s="165">
        <f t="shared" si="14"/>
        <v>0</v>
      </c>
      <c r="D54" s="167">
        <f t="shared" si="15"/>
        <v>1</v>
      </c>
      <c r="E54" s="161">
        <f t="shared" si="16"/>
        <v>0</v>
      </c>
      <c r="F54" s="162">
        <f t="shared" si="17"/>
        <v>2</v>
      </c>
      <c r="G54" s="161">
        <f t="shared" si="4"/>
        <v>0</v>
      </c>
      <c r="H54" s="162">
        <f t="shared" si="5"/>
        <v>0</v>
      </c>
      <c r="I54" s="161">
        <f t="shared" si="6"/>
        <v>0</v>
      </c>
      <c r="J54" s="163">
        <f t="shared" si="7"/>
        <v>0</v>
      </c>
      <c r="K54" s="112">
        <f t="shared" si="20"/>
        <v>0</v>
      </c>
      <c r="L54" s="113">
        <f t="shared" si="21"/>
        <v>2</v>
      </c>
      <c r="M54" s="158">
        <f t="shared" si="12"/>
        <v>1</v>
      </c>
      <c r="N54" s="190" t="s">
        <v>113</v>
      </c>
      <c r="AA54" s="94"/>
      <c r="AB54" s="95">
        <v>1</v>
      </c>
      <c r="AC54" s="93"/>
      <c r="AD54" s="78">
        <v>2</v>
      </c>
      <c r="AE54" s="93"/>
      <c r="AF54" s="78"/>
      <c r="AG54" s="93"/>
      <c r="AH54" s="79"/>
      <c r="AI54" s="112">
        <f t="shared" si="18"/>
        <v>0</v>
      </c>
      <c r="AJ54" s="113">
        <f t="shared" si="19"/>
        <v>2</v>
      </c>
      <c r="AK54" s="158">
        <f t="shared" si="13"/>
        <v>1</v>
      </c>
      <c r="AL54" s="211" t="s">
        <v>525</v>
      </c>
    </row>
    <row r="55" spans="1:38" ht="12.75" customHeight="1">
      <c r="A55" s="198" t="s">
        <v>416</v>
      </c>
      <c r="B55" s="101" t="s">
        <v>162</v>
      </c>
      <c r="C55" s="165">
        <f t="shared" si="14"/>
        <v>0</v>
      </c>
      <c r="D55" s="167">
        <f t="shared" si="15"/>
        <v>0</v>
      </c>
      <c r="E55" s="161">
        <f t="shared" si="16"/>
        <v>0</v>
      </c>
      <c r="F55" s="162">
        <f t="shared" si="17"/>
        <v>0</v>
      </c>
      <c r="G55" s="161">
        <f t="shared" si="4"/>
        <v>0</v>
      </c>
      <c r="H55" s="162">
        <f t="shared" si="5"/>
        <v>0</v>
      </c>
      <c r="I55" s="161">
        <f t="shared" si="6"/>
        <v>0</v>
      </c>
      <c r="J55" s="163">
        <f t="shared" si="7"/>
        <v>0</v>
      </c>
      <c r="K55" s="112">
        <f t="shared" si="20"/>
        <v>0</v>
      </c>
      <c r="L55" s="113">
        <f t="shared" si="21"/>
        <v>0</v>
      </c>
      <c r="M55" s="158">
        <f t="shared" si="12"/>
        <v>0</v>
      </c>
      <c r="N55" s="190" t="s">
        <v>113</v>
      </c>
      <c r="AA55" s="94"/>
      <c r="AB55" s="95"/>
      <c r="AC55" s="93"/>
      <c r="AD55" s="78"/>
      <c r="AE55" s="93"/>
      <c r="AF55" s="78"/>
      <c r="AG55" s="93"/>
      <c r="AH55" s="79"/>
      <c r="AI55" s="112">
        <f t="shared" si="18"/>
        <v>0</v>
      </c>
      <c r="AJ55" s="113">
        <f t="shared" si="19"/>
        <v>0</v>
      </c>
      <c r="AK55" s="158">
        <f t="shared" si="13"/>
        <v>0</v>
      </c>
      <c r="AL55" s="211" t="s">
        <v>525</v>
      </c>
    </row>
    <row r="56" spans="1:38" ht="12.75" customHeight="1">
      <c r="A56" s="198" t="s">
        <v>417</v>
      </c>
      <c r="B56" s="101" t="s">
        <v>163</v>
      </c>
      <c r="C56" s="165">
        <f t="shared" si="14"/>
        <v>2</v>
      </c>
      <c r="D56" s="167">
        <f t="shared" si="15"/>
        <v>8</v>
      </c>
      <c r="E56" s="161">
        <f t="shared" si="16"/>
        <v>2</v>
      </c>
      <c r="F56" s="162">
        <f t="shared" si="17"/>
        <v>6</v>
      </c>
      <c r="G56" s="161">
        <f t="shared" si="4"/>
        <v>0</v>
      </c>
      <c r="H56" s="162">
        <f t="shared" si="5"/>
        <v>0</v>
      </c>
      <c r="I56" s="161">
        <f t="shared" si="6"/>
        <v>0</v>
      </c>
      <c r="J56" s="163">
        <f t="shared" si="7"/>
        <v>1</v>
      </c>
      <c r="K56" s="112">
        <f t="shared" si="20"/>
        <v>2</v>
      </c>
      <c r="L56" s="113">
        <f t="shared" si="21"/>
        <v>7</v>
      </c>
      <c r="M56" s="158">
        <f t="shared" si="12"/>
        <v>1</v>
      </c>
      <c r="N56" s="190" t="s">
        <v>113</v>
      </c>
      <c r="AA56" s="94">
        <v>2</v>
      </c>
      <c r="AB56" s="95">
        <v>8</v>
      </c>
      <c r="AC56" s="93">
        <v>2</v>
      </c>
      <c r="AD56" s="78">
        <v>6</v>
      </c>
      <c r="AE56" s="93"/>
      <c r="AF56" s="78"/>
      <c r="AG56" s="93"/>
      <c r="AH56" s="79">
        <v>1</v>
      </c>
      <c r="AI56" s="112">
        <f t="shared" si="18"/>
        <v>2</v>
      </c>
      <c r="AJ56" s="113">
        <f t="shared" si="19"/>
        <v>7</v>
      </c>
      <c r="AK56" s="158">
        <f t="shared" si="13"/>
        <v>1</v>
      </c>
      <c r="AL56" s="211" t="s">
        <v>525</v>
      </c>
    </row>
    <row r="57" spans="1:38" ht="12.75" customHeight="1">
      <c r="A57" s="198" t="s">
        <v>418</v>
      </c>
      <c r="B57" s="101" t="s">
        <v>164</v>
      </c>
      <c r="C57" s="165">
        <f t="shared" si="14"/>
        <v>0</v>
      </c>
      <c r="D57" s="167">
        <f t="shared" si="15"/>
        <v>0</v>
      </c>
      <c r="E57" s="161">
        <f t="shared" si="16"/>
        <v>0</v>
      </c>
      <c r="F57" s="162">
        <f t="shared" si="17"/>
        <v>0</v>
      </c>
      <c r="G57" s="161">
        <f t="shared" si="4"/>
        <v>0</v>
      </c>
      <c r="H57" s="162">
        <f t="shared" si="5"/>
        <v>0</v>
      </c>
      <c r="I57" s="161">
        <f t="shared" si="6"/>
        <v>0</v>
      </c>
      <c r="J57" s="163">
        <f t="shared" si="7"/>
        <v>0</v>
      </c>
      <c r="K57" s="112">
        <f t="shared" si="20"/>
        <v>0</v>
      </c>
      <c r="L57" s="113">
        <f t="shared" si="21"/>
        <v>0</v>
      </c>
      <c r="M57" s="158">
        <f t="shared" si="12"/>
        <v>0</v>
      </c>
      <c r="N57" s="190" t="s">
        <v>113</v>
      </c>
      <c r="AA57" s="94"/>
      <c r="AB57" s="95"/>
      <c r="AC57" s="93"/>
      <c r="AD57" s="78"/>
      <c r="AE57" s="93"/>
      <c r="AF57" s="78"/>
      <c r="AG57" s="93"/>
      <c r="AH57" s="79"/>
      <c r="AI57" s="112">
        <f t="shared" si="18"/>
        <v>0</v>
      </c>
      <c r="AJ57" s="113">
        <f t="shared" si="19"/>
        <v>0</v>
      </c>
      <c r="AK57" s="158">
        <f t="shared" si="13"/>
        <v>0</v>
      </c>
      <c r="AL57" s="211" t="s">
        <v>525</v>
      </c>
    </row>
    <row r="58" spans="1:38" ht="12.75" customHeight="1">
      <c r="A58" s="198" t="s">
        <v>419</v>
      </c>
      <c r="B58" s="101" t="s">
        <v>165</v>
      </c>
      <c r="C58" s="165">
        <f t="shared" si="14"/>
        <v>0</v>
      </c>
      <c r="D58" s="167">
        <f t="shared" si="15"/>
        <v>0</v>
      </c>
      <c r="E58" s="161">
        <f t="shared" si="16"/>
        <v>0</v>
      </c>
      <c r="F58" s="162">
        <f t="shared" si="17"/>
        <v>0</v>
      </c>
      <c r="G58" s="161">
        <f t="shared" si="4"/>
        <v>0</v>
      </c>
      <c r="H58" s="162">
        <f t="shared" si="5"/>
        <v>0</v>
      </c>
      <c r="I58" s="161">
        <f t="shared" si="6"/>
        <v>0</v>
      </c>
      <c r="J58" s="163">
        <f t="shared" si="7"/>
        <v>0</v>
      </c>
      <c r="K58" s="112">
        <f t="shared" si="20"/>
        <v>0</v>
      </c>
      <c r="L58" s="113">
        <f t="shared" si="21"/>
        <v>0</v>
      </c>
      <c r="M58" s="158">
        <f t="shared" si="12"/>
        <v>0</v>
      </c>
      <c r="N58" s="190" t="s">
        <v>113</v>
      </c>
      <c r="AA58" s="94"/>
      <c r="AB58" s="95"/>
      <c r="AC58" s="93"/>
      <c r="AD58" s="78"/>
      <c r="AE58" s="93"/>
      <c r="AF58" s="78"/>
      <c r="AG58" s="93"/>
      <c r="AH58" s="79"/>
      <c r="AI58" s="112">
        <f t="shared" si="18"/>
        <v>0</v>
      </c>
      <c r="AJ58" s="113">
        <f t="shared" si="19"/>
        <v>0</v>
      </c>
      <c r="AK58" s="158">
        <f t="shared" si="13"/>
        <v>0</v>
      </c>
      <c r="AL58" s="211" t="s">
        <v>525</v>
      </c>
    </row>
    <row r="59" spans="1:38" ht="12.75" customHeight="1">
      <c r="A59" s="198" t="s">
        <v>420</v>
      </c>
      <c r="B59" s="101" t="s">
        <v>166</v>
      </c>
      <c r="C59" s="165">
        <f t="shared" si="14"/>
        <v>1</v>
      </c>
      <c r="D59" s="167">
        <f t="shared" si="15"/>
        <v>0</v>
      </c>
      <c r="E59" s="161">
        <f t="shared" si="16"/>
        <v>1</v>
      </c>
      <c r="F59" s="162">
        <f t="shared" si="17"/>
        <v>0</v>
      </c>
      <c r="G59" s="161">
        <f t="shared" si="4"/>
        <v>0</v>
      </c>
      <c r="H59" s="162">
        <f t="shared" si="5"/>
        <v>0</v>
      </c>
      <c r="I59" s="161">
        <f t="shared" si="6"/>
        <v>0</v>
      </c>
      <c r="J59" s="163">
        <f t="shared" si="7"/>
        <v>0</v>
      </c>
      <c r="K59" s="112">
        <f t="shared" si="20"/>
        <v>1</v>
      </c>
      <c r="L59" s="113">
        <f t="shared" si="21"/>
        <v>0</v>
      </c>
      <c r="M59" s="158">
        <f t="shared" si="12"/>
        <v>1</v>
      </c>
      <c r="N59" s="190" t="s">
        <v>113</v>
      </c>
      <c r="AA59" s="94">
        <v>1</v>
      </c>
      <c r="AB59" s="95"/>
      <c r="AC59" s="93">
        <v>1</v>
      </c>
      <c r="AD59" s="78"/>
      <c r="AE59" s="93"/>
      <c r="AF59" s="78"/>
      <c r="AG59" s="93"/>
      <c r="AH59" s="79"/>
      <c r="AI59" s="112">
        <f t="shared" si="18"/>
        <v>1</v>
      </c>
      <c r="AJ59" s="113">
        <f t="shared" si="19"/>
        <v>0</v>
      </c>
      <c r="AK59" s="158">
        <f t="shared" si="13"/>
        <v>1</v>
      </c>
      <c r="AL59" s="211" t="s">
        <v>525</v>
      </c>
    </row>
    <row r="60" spans="1:38" ht="12.75" customHeight="1">
      <c r="A60" s="198" t="s">
        <v>421</v>
      </c>
      <c r="B60" s="101" t="s">
        <v>167</v>
      </c>
      <c r="C60" s="165">
        <f t="shared" si="14"/>
        <v>0</v>
      </c>
      <c r="D60" s="167">
        <f t="shared" si="15"/>
        <v>0</v>
      </c>
      <c r="E60" s="161">
        <f t="shared" si="16"/>
        <v>0</v>
      </c>
      <c r="F60" s="162">
        <f t="shared" si="17"/>
        <v>0</v>
      </c>
      <c r="G60" s="161">
        <f t="shared" si="4"/>
        <v>0</v>
      </c>
      <c r="H60" s="162">
        <f t="shared" si="5"/>
        <v>0</v>
      </c>
      <c r="I60" s="161">
        <f t="shared" si="6"/>
        <v>0</v>
      </c>
      <c r="J60" s="163">
        <f t="shared" si="7"/>
        <v>0</v>
      </c>
      <c r="K60" s="112">
        <f t="shared" si="20"/>
        <v>0</v>
      </c>
      <c r="L60" s="113">
        <f t="shared" si="21"/>
        <v>0</v>
      </c>
      <c r="M60" s="158">
        <f t="shared" si="12"/>
        <v>0</v>
      </c>
      <c r="N60" s="190" t="s">
        <v>113</v>
      </c>
      <c r="AA60" s="94"/>
      <c r="AB60" s="95"/>
      <c r="AC60" s="93"/>
      <c r="AD60" s="78"/>
      <c r="AE60" s="93"/>
      <c r="AF60" s="78"/>
      <c r="AG60" s="93"/>
      <c r="AH60" s="79"/>
      <c r="AI60" s="112">
        <f t="shared" si="18"/>
        <v>0</v>
      </c>
      <c r="AJ60" s="113">
        <f t="shared" si="19"/>
        <v>0</v>
      </c>
      <c r="AK60" s="158">
        <f t="shared" si="13"/>
        <v>0</v>
      </c>
      <c r="AL60" s="211" t="s">
        <v>525</v>
      </c>
    </row>
    <row r="61" spans="1:38" ht="12.75" customHeight="1">
      <c r="A61" s="198" t="s">
        <v>422</v>
      </c>
      <c r="B61" s="101" t="s">
        <v>168</v>
      </c>
      <c r="C61" s="165">
        <f t="shared" si="14"/>
        <v>0</v>
      </c>
      <c r="D61" s="167">
        <f t="shared" si="15"/>
        <v>1</v>
      </c>
      <c r="E61" s="161">
        <f t="shared" si="16"/>
        <v>0</v>
      </c>
      <c r="F61" s="162">
        <f t="shared" si="17"/>
        <v>0</v>
      </c>
      <c r="G61" s="161">
        <f t="shared" si="4"/>
        <v>0</v>
      </c>
      <c r="H61" s="162">
        <f t="shared" si="5"/>
        <v>0</v>
      </c>
      <c r="I61" s="161">
        <f t="shared" si="6"/>
        <v>0</v>
      </c>
      <c r="J61" s="163">
        <f t="shared" si="7"/>
        <v>0</v>
      </c>
      <c r="K61" s="112">
        <f t="shared" si="20"/>
        <v>0</v>
      </c>
      <c r="L61" s="113">
        <f t="shared" si="21"/>
        <v>0</v>
      </c>
      <c r="M61" s="158">
        <f t="shared" si="12"/>
        <v>0</v>
      </c>
      <c r="N61" s="190" t="s">
        <v>113</v>
      </c>
      <c r="AA61" s="94"/>
      <c r="AB61" s="95">
        <v>1</v>
      </c>
      <c r="AC61" s="93"/>
      <c r="AD61" s="78"/>
      <c r="AE61" s="93"/>
      <c r="AF61" s="78"/>
      <c r="AG61" s="93"/>
      <c r="AH61" s="79"/>
      <c r="AI61" s="112">
        <f t="shared" si="18"/>
        <v>0</v>
      </c>
      <c r="AJ61" s="113">
        <f t="shared" si="19"/>
        <v>0</v>
      </c>
      <c r="AK61" s="158">
        <f t="shared" si="13"/>
        <v>0</v>
      </c>
      <c r="AL61" s="211" t="s">
        <v>525</v>
      </c>
    </row>
    <row r="62" spans="1:38" ht="12.75" customHeight="1">
      <c r="A62" s="198" t="s">
        <v>423</v>
      </c>
      <c r="B62" s="101" t="s">
        <v>169</v>
      </c>
      <c r="C62" s="165">
        <f t="shared" si="14"/>
        <v>0</v>
      </c>
      <c r="D62" s="167">
        <f t="shared" si="15"/>
        <v>0</v>
      </c>
      <c r="E62" s="161">
        <f t="shared" si="16"/>
        <v>0</v>
      </c>
      <c r="F62" s="162">
        <f t="shared" si="17"/>
        <v>0</v>
      </c>
      <c r="G62" s="161">
        <f t="shared" si="4"/>
        <v>0</v>
      </c>
      <c r="H62" s="162">
        <f t="shared" si="5"/>
        <v>0</v>
      </c>
      <c r="I62" s="161">
        <f t="shared" si="6"/>
        <v>0</v>
      </c>
      <c r="J62" s="163">
        <f t="shared" si="7"/>
        <v>0</v>
      </c>
      <c r="K62" s="112">
        <f t="shared" si="20"/>
        <v>0</v>
      </c>
      <c r="L62" s="113">
        <f t="shared" si="21"/>
        <v>0</v>
      </c>
      <c r="M62" s="158">
        <f t="shared" si="12"/>
        <v>0</v>
      </c>
      <c r="N62" s="190" t="s">
        <v>113</v>
      </c>
      <c r="AA62" s="94"/>
      <c r="AB62" s="95"/>
      <c r="AC62" s="93"/>
      <c r="AD62" s="78"/>
      <c r="AE62" s="93"/>
      <c r="AF62" s="78"/>
      <c r="AG62" s="93"/>
      <c r="AH62" s="79"/>
      <c r="AI62" s="112">
        <f t="shared" si="18"/>
        <v>0</v>
      </c>
      <c r="AJ62" s="113">
        <f t="shared" si="19"/>
        <v>0</v>
      </c>
      <c r="AK62" s="158">
        <f t="shared" si="13"/>
        <v>0</v>
      </c>
      <c r="AL62" s="211" t="s">
        <v>525</v>
      </c>
    </row>
    <row r="63" spans="1:38" ht="12.75" customHeight="1">
      <c r="A63" s="198" t="s">
        <v>424</v>
      </c>
      <c r="B63" s="101" t="s">
        <v>170</v>
      </c>
      <c r="C63" s="165">
        <f t="shared" si="14"/>
        <v>13</v>
      </c>
      <c r="D63" s="167">
        <f t="shared" si="15"/>
        <v>69</v>
      </c>
      <c r="E63" s="161">
        <f t="shared" si="16"/>
        <v>12</v>
      </c>
      <c r="F63" s="162">
        <f t="shared" si="17"/>
        <v>62</v>
      </c>
      <c r="G63" s="161">
        <f t="shared" si="4"/>
        <v>0</v>
      </c>
      <c r="H63" s="162">
        <f t="shared" si="5"/>
        <v>1</v>
      </c>
      <c r="I63" s="161">
        <f t="shared" si="6"/>
        <v>0</v>
      </c>
      <c r="J63" s="163">
        <f t="shared" si="7"/>
        <v>8</v>
      </c>
      <c r="K63" s="112">
        <f t="shared" si="20"/>
        <v>12</v>
      </c>
      <c r="L63" s="113">
        <f t="shared" si="21"/>
        <v>71</v>
      </c>
      <c r="M63" s="158">
        <f t="shared" si="12"/>
        <v>1</v>
      </c>
      <c r="N63" s="190" t="s">
        <v>113</v>
      </c>
      <c r="AA63" s="94">
        <v>13</v>
      </c>
      <c r="AB63" s="95">
        <v>69</v>
      </c>
      <c r="AC63" s="93">
        <v>12</v>
      </c>
      <c r="AD63" s="78">
        <v>62</v>
      </c>
      <c r="AE63" s="93"/>
      <c r="AF63" s="78">
        <v>1</v>
      </c>
      <c r="AG63" s="93"/>
      <c r="AH63" s="79">
        <v>8</v>
      </c>
      <c r="AI63" s="112">
        <f t="shared" si="18"/>
        <v>12</v>
      </c>
      <c r="AJ63" s="113">
        <f t="shared" si="19"/>
        <v>71</v>
      </c>
      <c r="AK63" s="158">
        <f t="shared" si="13"/>
        <v>1</v>
      </c>
      <c r="AL63" s="211" t="s">
        <v>525</v>
      </c>
    </row>
    <row r="64" spans="1:38" ht="12.75" customHeight="1">
      <c r="A64" s="198" t="s">
        <v>425</v>
      </c>
      <c r="B64" s="101" t="s">
        <v>171</v>
      </c>
      <c r="C64" s="165">
        <f t="shared" si="14"/>
        <v>0</v>
      </c>
      <c r="D64" s="167">
        <f t="shared" si="15"/>
        <v>4</v>
      </c>
      <c r="E64" s="161">
        <f t="shared" si="16"/>
        <v>0</v>
      </c>
      <c r="F64" s="162">
        <f t="shared" si="17"/>
        <v>6</v>
      </c>
      <c r="G64" s="161">
        <f t="shared" si="4"/>
        <v>0</v>
      </c>
      <c r="H64" s="162">
        <f t="shared" si="5"/>
        <v>0</v>
      </c>
      <c r="I64" s="161">
        <f t="shared" si="6"/>
        <v>0</v>
      </c>
      <c r="J64" s="163">
        <f t="shared" si="7"/>
        <v>0</v>
      </c>
      <c r="K64" s="112">
        <f t="shared" si="20"/>
        <v>0</v>
      </c>
      <c r="L64" s="113">
        <f t="shared" si="21"/>
        <v>6</v>
      </c>
      <c r="M64" s="158">
        <f t="shared" si="12"/>
        <v>1</v>
      </c>
      <c r="N64" s="190" t="s">
        <v>113</v>
      </c>
      <c r="AA64" s="94"/>
      <c r="AB64" s="95">
        <v>4</v>
      </c>
      <c r="AC64" s="93"/>
      <c r="AD64" s="78">
        <v>6</v>
      </c>
      <c r="AE64" s="93"/>
      <c r="AF64" s="78"/>
      <c r="AG64" s="93"/>
      <c r="AH64" s="79"/>
      <c r="AI64" s="112">
        <f t="shared" si="18"/>
        <v>0</v>
      </c>
      <c r="AJ64" s="113">
        <f t="shared" si="19"/>
        <v>6</v>
      </c>
      <c r="AK64" s="158">
        <f t="shared" si="13"/>
        <v>1</v>
      </c>
      <c r="AL64" s="211" t="s">
        <v>525</v>
      </c>
    </row>
    <row r="65" spans="1:38" ht="12.75" customHeight="1">
      <c r="A65" s="198" t="s">
        <v>426</v>
      </c>
      <c r="B65" s="101" t="s">
        <v>172</v>
      </c>
      <c r="C65" s="165">
        <f t="shared" si="14"/>
        <v>1</v>
      </c>
      <c r="D65" s="167">
        <f t="shared" si="15"/>
        <v>0</v>
      </c>
      <c r="E65" s="161">
        <f t="shared" si="16"/>
        <v>1</v>
      </c>
      <c r="F65" s="162">
        <f t="shared" si="17"/>
        <v>0</v>
      </c>
      <c r="G65" s="161">
        <f t="shared" si="4"/>
        <v>0</v>
      </c>
      <c r="H65" s="162">
        <f t="shared" si="5"/>
        <v>0</v>
      </c>
      <c r="I65" s="161">
        <f t="shared" si="6"/>
        <v>0</v>
      </c>
      <c r="J65" s="163">
        <f t="shared" si="7"/>
        <v>0</v>
      </c>
      <c r="K65" s="112">
        <f t="shared" si="20"/>
        <v>1</v>
      </c>
      <c r="L65" s="113">
        <f t="shared" si="21"/>
        <v>0</v>
      </c>
      <c r="M65" s="158">
        <f t="shared" si="12"/>
        <v>1</v>
      </c>
      <c r="N65" s="190" t="s">
        <v>113</v>
      </c>
      <c r="AA65" s="94">
        <v>1</v>
      </c>
      <c r="AB65" s="95"/>
      <c r="AC65" s="93">
        <v>1</v>
      </c>
      <c r="AD65" s="78"/>
      <c r="AE65" s="93"/>
      <c r="AF65" s="78"/>
      <c r="AG65" s="93"/>
      <c r="AH65" s="79"/>
      <c r="AI65" s="112">
        <f t="shared" si="18"/>
        <v>1</v>
      </c>
      <c r="AJ65" s="113">
        <f t="shared" si="19"/>
        <v>0</v>
      </c>
      <c r="AK65" s="158">
        <f t="shared" si="13"/>
        <v>1</v>
      </c>
      <c r="AL65" s="211" t="s">
        <v>525</v>
      </c>
    </row>
    <row r="66" spans="1:38" ht="12.75" customHeight="1">
      <c r="A66" s="198" t="s">
        <v>427</v>
      </c>
      <c r="B66" s="101" t="s">
        <v>329</v>
      </c>
      <c r="C66" s="165">
        <f t="shared" si="14"/>
        <v>0</v>
      </c>
      <c r="D66" s="167">
        <f t="shared" si="15"/>
        <v>1</v>
      </c>
      <c r="E66" s="161">
        <f t="shared" si="16"/>
        <v>0</v>
      </c>
      <c r="F66" s="162">
        <f t="shared" si="17"/>
        <v>1</v>
      </c>
      <c r="G66" s="161">
        <f t="shared" si="4"/>
        <v>0</v>
      </c>
      <c r="H66" s="162">
        <f t="shared" si="5"/>
        <v>0</v>
      </c>
      <c r="I66" s="161">
        <f t="shared" si="6"/>
        <v>0</v>
      </c>
      <c r="J66" s="163">
        <f t="shared" si="7"/>
        <v>0</v>
      </c>
      <c r="K66" s="112">
        <f t="shared" si="20"/>
        <v>0</v>
      </c>
      <c r="L66" s="113">
        <f t="shared" si="21"/>
        <v>1</v>
      </c>
      <c r="M66" s="158">
        <f t="shared" si="12"/>
        <v>1</v>
      </c>
      <c r="N66" s="190" t="s">
        <v>113</v>
      </c>
      <c r="AA66" s="94"/>
      <c r="AB66" s="95">
        <v>1</v>
      </c>
      <c r="AC66" s="93"/>
      <c r="AD66" s="78">
        <v>1</v>
      </c>
      <c r="AE66" s="93"/>
      <c r="AF66" s="78"/>
      <c r="AG66" s="93"/>
      <c r="AH66" s="79"/>
      <c r="AI66" s="112">
        <f t="shared" si="18"/>
        <v>0</v>
      </c>
      <c r="AJ66" s="113">
        <f t="shared" si="19"/>
        <v>1</v>
      </c>
      <c r="AK66" s="158">
        <f t="shared" si="13"/>
        <v>1</v>
      </c>
      <c r="AL66" s="211" t="s">
        <v>526</v>
      </c>
    </row>
    <row r="67" spans="1:38" ht="12.75" customHeight="1">
      <c r="A67" s="198" t="s">
        <v>428</v>
      </c>
      <c r="B67" s="101" t="s">
        <v>330</v>
      </c>
      <c r="C67" s="165">
        <f t="shared" si="14"/>
        <v>0</v>
      </c>
      <c r="D67" s="167">
        <f t="shared" si="15"/>
        <v>1</v>
      </c>
      <c r="E67" s="161">
        <f t="shared" si="16"/>
        <v>0</v>
      </c>
      <c r="F67" s="162">
        <f t="shared" si="17"/>
        <v>1</v>
      </c>
      <c r="G67" s="161">
        <f t="shared" si="4"/>
        <v>0</v>
      </c>
      <c r="H67" s="162">
        <f t="shared" si="5"/>
        <v>0</v>
      </c>
      <c r="I67" s="161">
        <f t="shared" si="6"/>
        <v>0</v>
      </c>
      <c r="J67" s="163">
        <f t="shared" si="7"/>
        <v>0</v>
      </c>
      <c r="K67" s="112">
        <f>E67+G67+I67</f>
        <v>0</v>
      </c>
      <c r="L67" s="113">
        <f>F67+H67+J67</f>
        <v>1</v>
      </c>
      <c r="M67" s="158">
        <f t="shared" si="12"/>
        <v>1</v>
      </c>
      <c r="N67" s="190" t="s">
        <v>113</v>
      </c>
      <c r="AA67" s="94"/>
      <c r="AB67" s="95">
        <v>1</v>
      </c>
      <c r="AC67" s="93"/>
      <c r="AD67" s="78">
        <v>1</v>
      </c>
      <c r="AE67" s="93"/>
      <c r="AF67" s="78"/>
      <c r="AG67" s="93"/>
      <c r="AH67" s="79"/>
      <c r="AI67" s="112">
        <f t="shared" si="18"/>
        <v>0</v>
      </c>
      <c r="AJ67" s="113">
        <f t="shared" si="19"/>
        <v>1</v>
      </c>
      <c r="AK67" s="158">
        <f t="shared" si="13"/>
        <v>1</v>
      </c>
      <c r="AL67" s="211" t="s">
        <v>526</v>
      </c>
    </row>
    <row r="68" spans="1:38" ht="12.75" customHeight="1">
      <c r="A68" s="198" t="s">
        <v>429</v>
      </c>
      <c r="B68" s="101" t="s">
        <v>331</v>
      </c>
      <c r="C68" s="165">
        <f t="shared" si="14"/>
        <v>1</v>
      </c>
      <c r="D68" s="167">
        <f t="shared" si="15"/>
        <v>2</v>
      </c>
      <c r="E68" s="161">
        <f t="shared" si="16"/>
        <v>1</v>
      </c>
      <c r="F68" s="162">
        <f t="shared" si="17"/>
        <v>2</v>
      </c>
      <c r="G68" s="161">
        <f t="shared" si="4"/>
        <v>0</v>
      </c>
      <c r="H68" s="162">
        <f t="shared" si="5"/>
        <v>0</v>
      </c>
      <c r="I68" s="161">
        <f t="shared" si="6"/>
        <v>0</v>
      </c>
      <c r="J68" s="163">
        <f t="shared" si="7"/>
        <v>0</v>
      </c>
      <c r="K68" s="112">
        <f t="shared" si="20"/>
        <v>1</v>
      </c>
      <c r="L68" s="113">
        <f t="shared" si="21"/>
        <v>2</v>
      </c>
      <c r="M68" s="158">
        <f t="shared" si="12"/>
        <v>1</v>
      </c>
      <c r="N68" s="190" t="s">
        <v>113</v>
      </c>
      <c r="AA68" s="94">
        <v>1</v>
      </c>
      <c r="AB68" s="95">
        <v>2</v>
      </c>
      <c r="AC68" s="93">
        <v>1</v>
      </c>
      <c r="AD68" s="78">
        <v>2</v>
      </c>
      <c r="AE68" s="93"/>
      <c r="AF68" s="78"/>
      <c r="AG68" s="93"/>
      <c r="AH68" s="79"/>
      <c r="AI68" s="112">
        <f t="shared" si="18"/>
        <v>1</v>
      </c>
      <c r="AJ68" s="113">
        <f t="shared" si="19"/>
        <v>2</v>
      </c>
      <c r="AK68" s="158">
        <f t="shared" si="13"/>
        <v>1</v>
      </c>
      <c r="AL68" s="211" t="s">
        <v>526</v>
      </c>
    </row>
    <row r="69" spans="1:38" ht="12.75" customHeight="1">
      <c r="A69" s="198" t="s">
        <v>430</v>
      </c>
      <c r="B69" s="101" t="s">
        <v>332</v>
      </c>
      <c r="C69" s="165">
        <f t="shared" si="14"/>
        <v>0</v>
      </c>
      <c r="D69" s="167">
        <f t="shared" si="15"/>
        <v>0</v>
      </c>
      <c r="E69" s="161">
        <f t="shared" si="16"/>
        <v>0</v>
      </c>
      <c r="F69" s="162">
        <f t="shared" si="17"/>
        <v>0</v>
      </c>
      <c r="G69" s="161">
        <f t="shared" si="4"/>
        <v>0</v>
      </c>
      <c r="H69" s="162">
        <f t="shared" si="5"/>
        <v>0</v>
      </c>
      <c r="I69" s="161">
        <f t="shared" si="6"/>
        <v>0</v>
      </c>
      <c r="J69" s="163">
        <f t="shared" si="7"/>
        <v>0</v>
      </c>
      <c r="K69" s="112">
        <f t="shared" si="20"/>
        <v>0</v>
      </c>
      <c r="L69" s="113">
        <f t="shared" si="21"/>
        <v>0</v>
      </c>
      <c r="M69" s="158">
        <f t="shared" si="12"/>
        <v>0</v>
      </c>
      <c r="N69" s="190" t="s">
        <v>113</v>
      </c>
      <c r="AA69" s="94"/>
      <c r="AB69" s="95"/>
      <c r="AC69" s="93"/>
      <c r="AD69" s="78"/>
      <c r="AE69" s="93"/>
      <c r="AF69" s="78"/>
      <c r="AG69" s="93"/>
      <c r="AH69" s="79"/>
      <c r="AI69" s="112">
        <f t="shared" si="18"/>
        <v>0</v>
      </c>
      <c r="AJ69" s="113">
        <f t="shared" si="19"/>
        <v>0</v>
      </c>
      <c r="AK69" s="158">
        <f t="shared" si="13"/>
        <v>0</v>
      </c>
      <c r="AL69" s="211" t="s">
        <v>526</v>
      </c>
    </row>
    <row r="70" spans="1:38" ht="12.75" customHeight="1">
      <c r="A70" s="198" t="s">
        <v>431</v>
      </c>
      <c r="B70" s="101" t="s">
        <v>333</v>
      </c>
      <c r="C70" s="165">
        <f aca="true" t="shared" si="22" ref="C70:C101">ROUND(AA70,0)</f>
        <v>0</v>
      </c>
      <c r="D70" s="167">
        <f aca="true" t="shared" si="23" ref="D70:D101">ROUND(AB70,0)</f>
        <v>0</v>
      </c>
      <c r="E70" s="161">
        <f aca="true" t="shared" si="24" ref="E70:E101">ROUND(AC70,0)</f>
        <v>0</v>
      </c>
      <c r="F70" s="162">
        <f aca="true" t="shared" si="25" ref="F70:F101">ROUND(AD70,0)</f>
        <v>0</v>
      </c>
      <c r="G70" s="161">
        <f aca="true" t="shared" si="26" ref="G70:G133">ROUND(AE70,0)</f>
        <v>0</v>
      </c>
      <c r="H70" s="162">
        <f aca="true" t="shared" si="27" ref="H70:H133">ROUND(AF70,0)</f>
        <v>0</v>
      </c>
      <c r="I70" s="161">
        <f aca="true" t="shared" si="28" ref="I70:I133">ROUND(AG70,0)</f>
        <v>0</v>
      </c>
      <c r="J70" s="163">
        <f aca="true" t="shared" si="29" ref="J70:J133">ROUND(AH70,0)</f>
        <v>0</v>
      </c>
      <c r="K70" s="112">
        <f t="shared" si="20"/>
        <v>0</v>
      </c>
      <c r="L70" s="113">
        <f t="shared" si="21"/>
        <v>0</v>
      </c>
      <c r="M70" s="158">
        <f t="shared" si="12"/>
        <v>0</v>
      </c>
      <c r="N70" s="190" t="s">
        <v>113</v>
      </c>
      <c r="AA70" s="94"/>
      <c r="AB70" s="95"/>
      <c r="AC70" s="93"/>
      <c r="AD70" s="78"/>
      <c r="AE70" s="93"/>
      <c r="AF70" s="78"/>
      <c r="AG70" s="93"/>
      <c r="AH70" s="79"/>
      <c r="AI70" s="112">
        <f aca="true" t="shared" si="30" ref="AI70:AI101">AC70+AE70+AG70</f>
        <v>0</v>
      </c>
      <c r="AJ70" s="113">
        <f aca="true" t="shared" si="31" ref="AJ70:AJ101">AD70+AF70+AH70</f>
        <v>0</v>
      </c>
      <c r="AK70" s="158">
        <f t="shared" si="13"/>
        <v>0</v>
      </c>
      <c r="AL70" s="211" t="s">
        <v>526</v>
      </c>
    </row>
    <row r="71" spans="1:38" ht="12.75" customHeight="1">
      <c r="A71" s="198" t="s">
        <v>432</v>
      </c>
      <c r="B71" s="101" t="s">
        <v>334</v>
      </c>
      <c r="C71" s="165">
        <f t="shared" si="22"/>
        <v>0</v>
      </c>
      <c r="D71" s="167">
        <f t="shared" si="23"/>
        <v>0</v>
      </c>
      <c r="E71" s="161">
        <f t="shared" si="24"/>
        <v>0</v>
      </c>
      <c r="F71" s="162">
        <f t="shared" si="25"/>
        <v>0</v>
      </c>
      <c r="G71" s="161">
        <f t="shared" si="26"/>
        <v>0</v>
      </c>
      <c r="H71" s="162">
        <f t="shared" si="27"/>
        <v>0</v>
      </c>
      <c r="I71" s="161">
        <f t="shared" si="28"/>
        <v>0</v>
      </c>
      <c r="J71" s="163">
        <f t="shared" si="29"/>
        <v>0</v>
      </c>
      <c r="K71" s="112">
        <f t="shared" si="20"/>
        <v>0</v>
      </c>
      <c r="L71" s="113">
        <f t="shared" si="21"/>
        <v>0</v>
      </c>
      <c r="M71" s="158">
        <f aca="true" t="shared" si="32" ref="M71:M132">IF((K71+L71)&gt;0,1,0)</f>
        <v>0</v>
      </c>
      <c r="N71" s="190" t="s">
        <v>113</v>
      </c>
      <c r="AA71" s="94"/>
      <c r="AB71" s="95"/>
      <c r="AC71" s="93"/>
      <c r="AD71" s="78"/>
      <c r="AE71" s="93"/>
      <c r="AF71" s="78"/>
      <c r="AG71" s="93"/>
      <c r="AH71" s="79"/>
      <c r="AI71" s="112">
        <f t="shared" si="30"/>
        <v>0</v>
      </c>
      <c r="AJ71" s="113">
        <f t="shared" si="31"/>
        <v>0</v>
      </c>
      <c r="AK71" s="158">
        <f aca="true" t="shared" si="33" ref="AK71:AK134">IF((AI71+AJ71)&gt;0,1,0)</f>
        <v>0</v>
      </c>
      <c r="AL71" s="211" t="s">
        <v>526</v>
      </c>
    </row>
    <row r="72" spans="1:38" ht="12.75" customHeight="1">
      <c r="A72" s="198" t="s">
        <v>433</v>
      </c>
      <c r="B72" s="101" t="s">
        <v>335</v>
      </c>
      <c r="C72" s="165">
        <f t="shared" si="22"/>
        <v>0</v>
      </c>
      <c r="D72" s="167">
        <f t="shared" si="23"/>
        <v>1</v>
      </c>
      <c r="E72" s="161">
        <f t="shared" si="24"/>
        <v>0</v>
      </c>
      <c r="F72" s="162">
        <f t="shared" si="25"/>
        <v>1</v>
      </c>
      <c r="G72" s="161">
        <f t="shared" si="26"/>
        <v>0</v>
      </c>
      <c r="H72" s="162">
        <f t="shared" si="27"/>
        <v>0</v>
      </c>
      <c r="I72" s="161">
        <f t="shared" si="28"/>
        <v>0</v>
      </c>
      <c r="J72" s="163">
        <f t="shared" si="29"/>
        <v>0</v>
      </c>
      <c r="K72" s="112">
        <f t="shared" si="20"/>
        <v>0</v>
      </c>
      <c r="L72" s="113">
        <f t="shared" si="21"/>
        <v>1</v>
      </c>
      <c r="M72" s="158">
        <f t="shared" si="32"/>
        <v>1</v>
      </c>
      <c r="N72" s="190" t="s">
        <v>113</v>
      </c>
      <c r="AA72" s="94"/>
      <c r="AB72" s="95">
        <v>1</v>
      </c>
      <c r="AC72" s="93"/>
      <c r="AD72" s="78">
        <v>1</v>
      </c>
      <c r="AE72" s="93"/>
      <c r="AF72" s="78"/>
      <c r="AG72" s="93"/>
      <c r="AH72" s="79"/>
      <c r="AI72" s="112">
        <f t="shared" si="30"/>
        <v>0</v>
      </c>
      <c r="AJ72" s="113">
        <f t="shared" si="31"/>
        <v>1</v>
      </c>
      <c r="AK72" s="158">
        <f t="shared" si="33"/>
        <v>1</v>
      </c>
      <c r="AL72" s="211" t="s">
        <v>526</v>
      </c>
    </row>
    <row r="73" spans="1:38" ht="12.75" customHeight="1">
      <c r="A73" s="198" t="s">
        <v>434</v>
      </c>
      <c r="B73" s="101" t="s">
        <v>336</v>
      </c>
      <c r="C73" s="165">
        <f t="shared" si="22"/>
        <v>0</v>
      </c>
      <c r="D73" s="167">
        <f t="shared" si="23"/>
        <v>0</v>
      </c>
      <c r="E73" s="161">
        <f t="shared" si="24"/>
        <v>0</v>
      </c>
      <c r="F73" s="162">
        <f t="shared" si="25"/>
        <v>0</v>
      </c>
      <c r="G73" s="161">
        <f t="shared" si="26"/>
        <v>0</v>
      </c>
      <c r="H73" s="162">
        <f t="shared" si="27"/>
        <v>0</v>
      </c>
      <c r="I73" s="161">
        <f t="shared" si="28"/>
        <v>0</v>
      </c>
      <c r="J73" s="163">
        <f t="shared" si="29"/>
        <v>0</v>
      </c>
      <c r="K73" s="112">
        <f t="shared" si="20"/>
        <v>0</v>
      </c>
      <c r="L73" s="113">
        <f t="shared" si="21"/>
        <v>0</v>
      </c>
      <c r="M73" s="158">
        <f t="shared" si="32"/>
        <v>0</v>
      </c>
      <c r="N73" s="190" t="s">
        <v>113</v>
      </c>
      <c r="AA73" s="94"/>
      <c r="AB73" s="95"/>
      <c r="AC73" s="93"/>
      <c r="AD73" s="78"/>
      <c r="AE73" s="93"/>
      <c r="AF73" s="78"/>
      <c r="AG73" s="93"/>
      <c r="AH73" s="79"/>
      <c r="AI73" s="112">
        <f t="shared" si="30"/>
        <v>0</v>
      </c>
      <c r="AJ73" s="113">
        <f t="shared" si="31"/>
        <v>0</v>
      </c>
      <c r="AK73" s="158">
        <f t="shared" si="33"/>
        <v>0</v>
      </c>
      <c r="AL73" s="211" t="s">
        <v>526</v>
      </c>
    </row>
    <row r="74" spans="1:38" ht="12.75" customHeight="1">
      <c r="A74" s="198" t="s">
        <v>435</v>
      </c>
      <c r="B74" s="101" t="s">
        <v>337</v>
      </c>
      <c r="C74" s="165">
        <f t="shared" si="22"/>
        <v>0</v>
      </c>
      <c r="D74" s="167">
        <f t="shared" si="23"/>
        <v>0</v>
      </c>
      <c r="E74" s="161">
        <f t="shared" si="24"/>
        <v>0</v>
      </c>
      <c r="F74" s="162">
        <f t="shared" si="25"/>
        <v>0</v>
      </c>
      <c r="G74" s="161">
        <f t="shared" si="26"/>
        <v>0</v>
      </c>
      <c r="H74" s="162">
        <f t="shared" si="27"/>
        <v>0</v>
      </c>
      <c r="I74" s="161">
        <f t="shared" si="28"/>
        <v>0</v>
      </c>
      <c r="J74" s="163">
        <f t="shared" si="29"/>
        <v>0</v>
      </c>
      <c r="K74" s="112">
        <f t="shared" si="20"/>
        <v>0</v>
      </c>
      <c r="L74" s="113">
        <f t="shared" si="21"/>
        <v>0</v>
      </c>
      <c r="M74" s="158">
        <f t="shared" si="32"/>
        <v>0</v>
      </c>
      <c r="N74" s="190" t="s">
        <v>113</v>
      </c>
      <c r="AA74" s="94"/>
      <c r="AB74" s="95"/>
      <c r="AC74" s="93"/>
      <c r="AD74" s="78"/>
      <c r="AE74" s="93"/>
      <c r="AF74" s="78"/>
      <c r="AG74" s="93"/>
      <c r="AH74" s="79"/>
      <c r="AI74" s="112">
        <f t="shared" si="30"/>
        <v>0</v>
      </c>
      <c r="AJ74" s="113">
        <f t="shared" si="31"/>
        <v>0</v>
      </c>
      <c r="AK74" s="158">
        <f t="shared" si="33"/>
        <v>0</v>
      </c>
      <c r="AL74" s="211" t="s">
        <v>526</v>
      </c>
    </row>
    <row r="75" spans="1:38" ht="12.75" customHeight="1">
      <c r="A75" s="198" t="s">
        <v>436</v>
      </c>
      <c r="B75" s="101" t="s">
        <v>338</v>
      </c>
      <c r="C75" s="165">
        <f t="shared" si="22"/>
        <v>1</v>
      </c>
      <c r="D75" s="167">
        <f t="shared" si="23"/>
        <v>0</v>
      </c>
      <c r="E75" s="161">
        <f t="shared" si="24"/>
        <v>1</v>
      </c>
      <c r="F75" s="162">
        <f t="shared" si="25"/>
        <v>0</v>
      </c>
      <c r="G75" s="161">
        <f t="shared" si="26"/>
        <v>0</v>
      </c>
      <c r="H75" s="162">
        <f t="shared" si="27"/>
        <v>0</v>
      </c>
      <c r="I75" s="161">
        <f t="shared" si="28"/>
        <v>0</v>
      </c>
      <c r="J75" s="163">
        <f t="shared" si="29"/>
        <v>0</v>
      </c>
      <c r="K75" s="112">
        <f t="shared" si="20"/>
        <v>1</v>
      </c>
      <c r="L75" s="113">
        <f t="shared" si="21"/>
        <v>0</v>
      </c>
      <c r="M75" s="158">
        <f t="shared" si="32"/>
        <v>1</v>
      </c>
      <c r="N75" s="190" t="s">
        <v>113</v>
      </c>
      <c r="AA75" s="94">
        <v>1</v>
      </c>
      <c r="AB75" s="95"/>
      <c r="AC75" s="93">
        <v>1</v>
      </c>
      <c r="AD75" s="78"/>
      <c r="AE75" s="93"/>
      <c r="AF75" s="78"/>
      <c r="AG75" s="93"/>
      <c r="AH75" s="79"/>
      <c r="AI75" s="112">
        <f t="shared" si="30"/>
        <v>1</v>
      </c>
      <c r="AJ75" s="113">
        <f t="shared" si="31"/>
        <v>0</v>
      </c>
      <c r="AK75" s="158">
        <f t="shared" si="33"/>
        <v>1</v>
      </c>
      <c r="AL75" s="211" t="s">
        <v>526</v>
      </c>
    </row>
    <row r="76" spans="1:38" ht="12.75" customHeight="1">
      <c r="A76" s="198" t="s">
        <v>437</v>
      </c>
      <c r="B76" s="101" t="s">
        <v>339</v>
      </c>
      <c r="C76" s="165">
        <f t="shared" si="22"/>
        <v>0</v>
      </c>
      <c r="D76" s="167">
        <f t="shared" si="23"/>
        <v>0</v>
      </c>
      <c r="E76" s="161">
        <f t="shared" si="24"/>
        <v>0</v>
      </c>
      <c r="F76" s="162">
        <f t="shared" si="25"/>
        <v>0</v>
      </c>
      <c r="G76" s="161">
        <f t="shared" si="26"/>
        <v>0</v>
      </c>
      <c r="H76" s="162">
        <f t="shared" si="27"/>
        <v>0</v>
      </c>
      <c r="I76" s="161">
        <f t="shared" si="28"/>
        <v>0</v>
      </c>
      <c r="J76" s="163">
        <f t="shared" si="29"/>
        <v>0</v>
      </c>
      <c r="K76" s="112">
        <f t="shared" si="20"/>
        <v>0</v>
      </c>
      <c r="L76" s="113">
        <f t="shared" si="21"/>
        <v>0</v>
      </c>
      <c r="M76" s="158">
        <f t="shared" si="32"/>
        <v>0</v>
      </c>
      <c r="N76" s="190" t="s">
        <v>113</v>
      </c>
      <c r="AA76" s="94"/>
      <c r="AB76" s="95"/>
      <c r="AC76" s="93"/>
      <c r="AD76" s="78"/>
      <c r="AE76" s="93"/>
      <c r="AF76" s="78"/>
      <c r="AG76" s="93"/>
      <c r="AH76" s="79"/>
      <c r="AI76" s="112">
        <f t="shared" si="30"/>
        <v>0</v>
      </c>
      <c r="AJ76" s="113">
        <f t="shared" si="31"/>
        <v>0</v>
      </c>
      <c r="AK76" s="158">
        <f t="shared" si="33"/>
        <v>0</v>
      </c>
      <c r="AL76" s="211" t="s">
        <v>526</v>
      </c>
    </row>
    <row r="77" spans="1:38" ht="12.75" customHeight="1">
      <c r="A77" s="198" t="s">
        <v>438</v>
      </c>
      <c r="B77" s="101" t="s">
        <v>340</v>
      </c>
      <c r="C77" s="165">
        <f t="shared" si="22"/>
        <v>0</v>
      </c>
      <c r="D77" s="167">
        <f t="shared" si="23"/>
        <v>0</v>
      </c>
      <c r="E77" s="161">
        <f t="shared" si="24"/>
        <v>0</v>
      </c>
      <c r="F77" s="162">
        <f t="shared" si="25"/>
        <v>0</v>
      </c>
      <c r="G77" s="161">
        <f t="shared" si="26"/>
        <v>0</v>
      </c>
      <c r="H77" s="162">
        <f t="shared" si="27"/>
        <v>0</v>
      </c>
      <c r="I77" s="161">
        <f t="shared" si="28"/>
        <v>0</v>
      </c>
      <c r="J77" s="163">
        <f t="shared" si="29"/>
        <v>0</v>
      </c>
      <c r="K77" s="112">
        <f t="shared" si="20"/>
        <v>0</v>
      </c>
      <c r="L77" s="113">
        <f t="shared" si="21"/>
        <v>0</v>
      </c>
      <c r="M77" s="158">
        <f t="shared" si="32"/>
        <v>0</v>
      </c>
      <c r="N77" s="190" t="s">
        <v>113</v>
      </c>
      <c r="AA77" s="94"/>
      <c r="AB77" s="95"/>
      <c r="AC77" s="93"/>
      <c r="AD77" s="78"/>
      <c r="AE77" s="93"/>
      <c r="AF77" s="78"/>
      <c r="AG77" s="93"/>
      <c r="AH77" s="79"/>
      <c r="AI77" s="112">
        <f t="shared" si="30"/>
        <v>0</v>
      </c>
      <c r="AJ77" s="113">
        <f t="shared" si="31"/>
        <v>0</v>
      </c>
      <c r="AK77" s="158">
        <f t="shared" si="33"/>
        <v>0</v>
      </c>
      <c r="AL77" s="211" t="s">
        <v>526</v>
      </c>
    </row>
    <row r="78" spans="1:38" ht="12.75" customHeight="1">
      <c r="A78" s="198" t="s">
        <v>341</v>
      </c>
      <c r="B78" s="101" t="s">
        <v>342</v>
      </c>
      <c r="C78" s="165">
        <f t="shared" si="22"/>
        <v>0</v>
      </c>
      <c r="D78" s="167">
        <f t="shared" si="23"/>
        <v>0</v>
      </c>
      <c r="E78" s="161">
        <f t="shared" si="24"/>
        <v>0</v>
      </c>
      <c r="F78" s="162">
        <f t="shared" si="25"/>
        <v>0</v>
      </c>
      <c r="G78" s="161">
        <f t="shared" si="26"/>
        <v>0</v>
      </c>
      <c r="H78" s="162">
        <f t="shared" si="27"/>
        <v>0</v>
      </c>
      <c r="I78" s="161">
        <f t="shared" si="28"/>
        <v>0</v>
      </c>
      <c r="J78" s="163">
        <f t="shared" si="29"/>
        <v>0</v>
      </c>
      <c r="K78" s="112">
        <f t="shared" si="20"/>
        <v>0</v>
      </c>
      <c r="L78" s="113">
        <f t="shared" si="21"/>
        <v>0</v>
      </c>
      <c r="M78" s="158">
        <f t="shared" si="32"/>
        <v>0</v>
      </c>
      <c r="N78" s="190" t="s">
        <v>113</v>
      </c>
      <c r="AA78" s="94"/>
      <c r="AB78" s="95"/>
      <c r="AC78" s="93"/>
      <c r="AD78" s="78"/>
      <c r="AE78" s="93"/>
      <c r="AF78" s="78"/>
      <c r="AG78" s="93"/>
      <c r="AH78" s="79"/>
      <c r="AI78" s="112">
        <f t="shared" si="30"/>
        <v>0</v>
      </c>
      <c r="AJ78" s="113">
        <f t="shared" si="31"/>
        <v>0</v>
      </c>
      <c r="AK78" s="158">
        <f t="shared" si="33"/>
        <v>0</v>
      </c>
      <c r="AL78" s="211" t="s">
        <v>526</v>
      </c>
    </row>
    <row r="79" spans="1:38" ht="12.75" customHeight="1">
      <c r="A79" s="198" t="s">
        <v>343</v>
      </c>
      <c r="B79" s="101" t="s">
        <v>344</v>
      </c>
      <c r="C79" s="165">
        <f t="shared" si="22"/>
        <v>0</v>
      </c>
      <c r="D79" s="167">
        <f t="shared" si="23"/>
        <v>0</v>
      </c>
      <c r="E79" s="161">
        <f t="shared" si="24"/>
        <v>0</v>
      </c>
      <c r="F79" s="162">
        <f t="shared" si="25"/>
        <v>0</v>
      </c>
      <c r="G79" s="161">
        <f t="shared" si="26"/>
        <v>0</v>
      </c>
      <c r="H79" s="162">
        <f t="shared" si="27"/>
        <v>0</v>
      </c>
      <c r="I79" s="161">
        <f t="shared" si="28"/>
        <v>0</v>
      </c>
      <c r="J79" s="163">
        <f t="shared" si="29"/>
        <v>0</v>
      </c>
      <c r="K79" s="112">
        <f t="shared" si="20"/>
        <v>0</v>
      </c>
      <c r="L79" s="113">
        <f t="shared" si="21"/>
        <v>0</v>
      </c>
      <c r="M79" s="158">
        <f t="shared" si="32"/>
        <v>0</v>
      </c>
      <c r="N79" s="190" t="s">
        <v>113</v>
      </c>
      <c r="AA79" s="94"/>
      <c r="AB79" s="95"/>
      <c r="AC79" s="93"/>
      <c r="AD79" s="78"/>
      <c r="AE79" s="93"/>
      <c r="AF79" s="78"/>
      <c r="AG79" s="93"/>
      <c r="AH79" s="79"/>
      <c r="AI79" s="112">
        <f t="shared" si="30"/>
        <v>0</v>
      </c>
      <c r="AJ79" s="113">
        <f t="shared" si="31"/>
        <v>0</v>
      </c>
      <c r="AK79" s="158">
        <f t="shared" si="33"/>
        <v>0</v>
      </c>
      <c r="AL79" s="211" t="s">
        <v>526</v>
      </c>
    </row>
    <row r="80" spans="1:38" ht="12.75" customHeight="1">
      <c r="A80" s="198" t="s">
        <v>345</v>
      </c>
      <c r="B80" s="101" t="s">
        <v>346</v>
      </c>
      <c r="C80" s="165">
        <f t="shared" si="22"/>
        <v>0</v>
      </c>
      <c r="D80" s="167">
        <f t="shared" si="23"/>
        <v>0</v>
      </c>
      <c r="E80" s="161">
        <f t="shared" si="24"/>
        <v>0</v>
      </c>
      <c r="F80" s="162">
        <f t="shared" si="25"/>
        <v>0</v>
      </c>
      <c r="G80" s="161">
        <f t="shared" si="26"/>
        <v>0</v>
      </c>
      <c r="H80" s="162">
        <f t="shared" si="27"/>
        <v>0</v>
      </c>
      <c r="I80" s="161">
        <f t="shared" si="28"/>
        <v>0</v>
      </c>
      <c r="J80" s="163">
        <f t="shared" si="29"/>
        <v>0</v>
      </c>
      <c r="K80" s="112">
        <f t="shared" si="20"/>
        <v>0</v>
      </c>
      <c r="L80" s="113">
        <f t="shared" si="21"/>
        <v>0</v>
      </c>
      <c r="M80" s="158">
        <f t="shared" si="32"/>
        <v>0</v>
      </c>
      <c r="N80" s="190" t="s">
        <v>113</v>
      </c>
      <c r="AA80" s="94"/>
      <c r="AB80" s="95"/>
      <c r="AC80" s="93"/>
      <c r="AD80" s="78"/>
      <c r="AE80" s="93"/>
      <c r="AF80" s="78"/>
      <c r="AG80" s="93"/>
      <c r="AH80" s="79"/>
      <c r="AI80" s="112">
        <f t="shared" si="30"/>
        <v>0</v>
      </c>
      <c r="AJ80" s="113">
        <f t="shared" si="31"/>
        <v>0</v>
      </c>
      <c r="AK80" s="158">
        <f t="shared" si="33"/>
        <v>0</v>
      </c>
      <c r="AL80" s="211" t="s">
        <v>526</v>
      </c>
    </row>
    <row r="81" spans="1:38" ht="12.75" customHeight="1">
      <c r="A81" s="198" t="s">
        <v>439</v>
      </c>
      <c r="B81" s="101" t="s">
        <v>347</v>
      </c>
      <c r="C81" s="165">
        <f t="shared" si="22"/>
        <v>0</v>
      </c>
      <c r="D81" s="167">
        <f t="shared" si="23"/>
        <v>0</v>
      </c>
      <c r="E81" s="161">
        <f t="shared" si="24"/>
        <v>0</v>
      </c>
      <c r="F81" s="162">
        <f t="shared" si="25"/>
        <v>0</v>
      </c>
      <c r="G81" s="161">
        <f t="shared" si="26"/>
        <v>0</v>
      </c>
      <c r="H81" s="162">
        <f t="shared" si="27"/>
        <v>0</v>
      </c>
      <c r="I81" s="161">
        <f t="shared" si="28"/>
        <v>0</v>
      </c>
      <c r="J81" s="163">
        <f t="shared" si="29"/>
        <v>0</v>
      </c>
      <c r="K81" s="112">
        <f t="shared" si="20"/>
        <v>0</v>
      </c>
      <c r="L81" s="113">
        <f t="shared" si="21"/>
        <v>0</v>
      </c>
      <c r="M81" s="158">
        <f t="shared" si="32"/>
        <v>0</v>
      </c>
      <c r="N81" s="190" t="s">
        <v>113</v>
      </c>
      <c r="AA81" s="94"/>
      <c r="AB81" s="95"/>
      <c r="AC81" s="93"/>
      <c r="AD81" s="78"/>
      <c r="AE81" s="93"/>
      <c r="AF81" s="78"/>
      <c r="AG81" s="93"/>
      <c r="AH81" s="79"/>
      <c r="AI81" s="112">
        <f t="shared" si="30"/>
        <v>0</v>
      </c>
      <c r="AJ81" s="113">
        <f t="shared" si="31"/>
        <v>0</v>
      </c>
      <c r="AK81" s="158">
        <f t="shared" si="33"/>
        <v>0</v>
      </c>
      <c r="AL81" s="211" t="s">
        <v>526</v>
      </c>
    </row>
    <row r="82" spans="1:38" ht="12.75" customHeight="1">
      <c r="A82" s="198" t="s">
        <v>440</v>
      </c>
      <c r="B82" s="101" t="s">
        <v>311</v>
      </c>
      <c r="C82" s="165">
        <f t="shared" si="22"/>
        <v>19</v>
      </c>
      <c r="D82" s="167">
        <f t="shared" si="23"/>
        <v>125</v>
      </c>
      <c r="E82" s="161">
        <f t="shared" si="24"/>
        <v>18</v>
      </c>
      <c r="F82" s="162">
        <f t="shared" si="25"/>
        <v>111</v>
      </c>
      <c r="G82" s="161">
        <f t="shared" si="26"/>
        <v>0</v>
      </c>
      <c r="H82" s="162">
        <f t="shared" si="27"/>
        <v>0</v>
      </c>
      <c r="I82" s="161">
        <f t="shared" si="28"/>
        <v>0</v>
      </c>
      <c r="J82" s="163">
        <f t="shared" si="29"/>
        <v>7</v>
      </c>
      <c r="K82" s="112">
        <f t="shared" si="20"/>
        <v>18</v>
      </c>
      <c r="L82" s="113">
        <f t="shared" si="21"/>
        <v>118</v>
      </c>
      <c r="M82" s="158">
        <f t="shared" si="32"/>
        <v>1</v>
      </c>
      <c r="N82" s="190" t="s">
        <v>110</v>
      </c>
      <c r="AA82" s="94">
        <v>19</v>
      </c>
      <c r="AB82" s="95">
        <v>125</v>
      </c>
      <c r="AC82" s="93">
        <v>18</v>
      </c>
      <c r="AD82" s="78">
        <v>111</v>
      </c>
      <c r="AE82" s="93"/>
      <c r="AF82" s="78"/>
      <c r="AG82" s="93"/>
      <c r="AH82" s="79">
        <v>7</v>
      </c>
      <c r="AI82" s="112">
        <f t="shared" si="30"/>
        <v>18</v>
      </c>
      <c r="AJ82" s="113">
        <f t="shared" si="31"/>
        <v>118</v>
      </c>
      <c r="AK82" s="158">
        <f t="shared" si="33"/>
        <v>1</v>
      </c>
      <c r="AL82" s="212" t="s">
        <v>356</v>
      </c>
    </row>
    <row r="83" spans="1:38" ht="12.75" customHeight="1">
      <c r="A83" s="198" t="s">
        <v>441</v>
      </c>
      <c r="B83" s="101" t="s">
        <v>173</v>
      </c>
      <c r="C83" s="165">
        <f t="shared" si="22"/>
        <v>735</v>
      </c>
      <c r="D83" s="167">
        <f t="shared" si="23"/>
        <v>2557</v>
      </c>
      <c r="E83" s="161">
        <f t="shared" si="24"/>
        <v>766</v>
      </c>
      <c r="F83" s="162">
        <f t="shared" si="25"/>
        <v>2413</v>
      </c>
      <c r="G83" s="161">
        <f t="shared" si="26"/>
        <v>1</v>
      </c>
      <c r="H83" s="162">
        <f t="shared" si="27"/>
        <v>13</v>
      </c>
      <c r="I83" s="161">
        <f t="shared" si="28"/>
        <v>9</v>
      </c>
      <c r="J83" s="163">
        <f t="shared" si="29"/>
        <v>270</v>
      </c>
      <c r="K83" s="112">
        <f t="shared" si="20"/>
        <v>776</v>
      </c>
      <c r="L83" s="113">
        <f t="shared" si="21"/>
        <v>2696</v>
      </c>
      <c r="M83" s="158">
        <f t="shared" si="32"/>
        <v>1</v>
      </c>
      <c r="N83" s="190" t="s">
        <v>110</v>
      </c>
      <c r="AA83" s="94">
        <v>735</v>
      </c>
      <c r="AB83" s="95">
        <v>2557</v>
      </c>
      <c r="AC83" s="93">
        <v>766</v>
      </c>
      <c r="AD83" s="78">
        <v>2413</v>
      </c>
      <c r="AE83" s="93">
        <v>1</v>
      </c>
      <c r="AF83" s="78">
        <v>13</v>
      </c>
      <c r="AG83" s="93">
        <v>9</v>
      </c>
      <c r="AH83" s="79">
        <v>270</v>
      </c>
      <c r="AI83" s="112">
        <f t="shared" si="30"/>
        <v>776</v>
      </c>
      <c r="AJ83" s="113">
        <f t="shared" si="31"/>
        <v>2696</v>
      </c>
      <c r="AK83" s="158">
        <f t="shared" si="33"/>
        <v>1</v>
      </c>
      <c r="AL83" s="212" t="s">
        <v>356</v>
      </c>
    </row>
    <row r="84" spans="1:38" ht="12.75" customHeight="1">
      <c r="A84" s="198" t="s">
        <v>442</v>
      </c>
      <c r="B84" s="101" t="s">
        <v>174</v>
      </c>
      <c r="C84" s="165">
        <f t="shared" si="22"/>
        <v>0</v>
      </c>
      <c r="D84" s="167">
        <f t="shared" si="23"/>
        <v>1</v>
      </c>
      <c r="E84" s="161">
        <f t="shared" si="24"/>
        <v>0</v>
      </c>
      <c r="F84" s="162">
        <f t="shared" si="25"/>
        <v>1</v>
      </c>
      <c r="G84" s="161">
        <f t="shared" si="26"/>
        <v>0</v>
      </c>
      <c r="H84" s="162">
        <f t="shared" si="27"/>
        <v>0</v>
      </c>
      <c r="I84" s="161">
        <f t="shared" si="28"/>
        <v>0</v>
      </c>
      <c r="J84" s="163">
        <f t="shared" si="29"/>
        <v>0</v>
      </c>
      <c r="K84" s="112">
        <f t="shared" si="20"/>
        <v>0</v>
      </c>
      <c r="L84" s="113">
        <f t="shared" si="21"/>
        <v>1</v>
      </c>
      <c r="M84" s="158">
        <f t="shared" si="32"/>
        <v>1</v>
      </c>
      <c r="N84" s="190" t="s">
        <v>110</v>
      </c>
      <c r="AA84" s="94"/>
      <c r="AB84" s="95">
        <v>1</v>
      </c>
      <c r="AC84" s="93"/>
      <c r="AD84" s="78">
        <v>1</v>
      </c>
      <c r="AE84" s="93"/>
      <c r="AF84" s="78"/>
      <c r="AG84" s="93"/>
      <c r="AH84" s="79"/>
      <c r="AI84" s="112">
        <f t="shared" si="30"/>
        <v>0</v>
      </c>
      <c r="AJ84" s="113">
        <f t="shared" si="31"/>
        <v>1</v>
      </c>
      <c r="AK84" s="158">
        <f t="shared" si="33"/>
        <v>1</v>
      </c>
      <c r="AL84" s="212" t="s">
        <v>356</v>
      </c>
    </row>
    <row r="85" spans="1:38" ht="12.75" customHeight="1">
      <c r="A85" s="198" t="s">
        <v>443</v>
      </c>
      <c r="B85" s="101" t="s">
        <v>312</v>
      </c>
      <c r="C85" s="165">
        <f t="shared" si="22"/>
        <v>0</v>
      </c>
      <c r="D85" s="167">
        <f t="shared" si="23"/>
        <v>0</v>
      </c>
      <c r="E85" s="161">
        <f t="shared" si="24"/>
        <v>0</v>
      </c>
      <c r="F85" s="162">
        <f t="shared" si="25"/>
        <v>0</v>
      </c>
      <c r="G85" s="161">
        <f t="shared" si="26"/>
        <v>0</v>
      </c>
      <c r="H85" s="162">
        <f t="shared" si="27"/>
        <v>0</v>
      </c>
      <c r="I85" s="161">
        <f t="shared" si="28"/>
        <v>0</v>
      </c>
      <c r="J85" s="163">
        <f t="shared" si="29"/>
        <v>0</v>
      </c>
      <c r="K85" s="112">
        <f t="shared" si="20"/>
        <v>0</v>
      </c>
      <c r="L85" s="113">
        <f t="shared" si="21"/>
        <v>0</v>
      </c>
      <c r="M85" s="158">
        <f t="shared" si="32"/>
        <v>0</v>
      </c>
      <c r="N85" s="190" t="s">
        <v>110</v>
      </c>
      <c r="AA85" s="94"/>
      <c r="AB85" s="95"/>
      <c r="AC85" s="93"/>
      <c r="AD85" s="78"/>
      <c r="AE85" s="93"/>
      <c r="AF85" s="78"/>
      <c r="AG85" s="93"/>
      <c r="AH85" s="79"/>
      <c r="AI85" s="112">
        <f t="shared" si="30"/>
        <v>0</v>
      </c>
      <c r="AJ85" s="113">
        <f t="shared" si="31"/>
        <v>0</v>
      </c>
      <c r="AK85" s="158">
        <f t="shared" si="33"/>
        <v>0</v>
      </c>
      <c r="AL85" s="212" t="s">
        <v>356</v>
      </c>
    </row>
    <row r="86" spans="1:38" ht="12.75" customHeight="1">
      <c r="A86" s="198" t="s">
        <v>444</v>
      </c>
      <c r="B86" s="101" t="s">
        <v>175</v>
      </c>
      <c r="C86" s="165">
        <f t="shared" si="22"/>
        <v>0</v>
      </c>
      <c r="D86" s="167">
        <f t="shared" si="23"/>
        <v>1</v>
      </c>
      <c r="E86" s="161">
        <f t="shared" si="24"/>
        <v>0</v>
      </c>
      <c r="F86" s="162">
        <f t="shared" si="25"/>
        <v>0</v>
      </c>
      <c r="G86" s="161">
        <f t="shared" si="26"/>
        <v>0</v>
      </c>
      <c r="H86" s="162">
        <f t="shared" si="27"/>
        <v>0</v>
      </c>
      <c r="I86" s="161">
        <f t="shared" si="28"/>
        <v>0</v>
      </c>
      <c r="J86" s="163">
        <f t="shared" si="29"/>
        <v>1</v>
      </c>
      <c r="K86" s="112">
        <f t="shared" si="20"/>
        <v>0</v>
      </c>
      <c r="L86" s="113">
        <f t="shared" si="21"/>
        <v>1</v>
      </c>
      <c r="M86" s="158">
        <f t="shared" si="32"/>
        <v>1</v>
      </c>
      <c r="N86" s="190" t="s">
        <v>110</v>
      </c>
      <c r="AA86" s="94"/>
      <c r="AB86" s="95">
        <v>1</v>
      </c>
      <c r="AC86" s="93"/>
      <c r="AD86" s="78"/>
      <c r="AE86" s="93"/>
      <c r="AF86" s="78"/>
      <c r="AG86" s="93"/>
      <c r="AH86" s="79">
        <v>1</v>
      </c>
      <c r="AI86" s="112">
        <f t="shared" si="30"/>
        <v>0</v>
      </c>
      <c r="AJ86" s="113">
        <f t="shared" si="31"/>
        <v>1</v>
      </c>
      <c r="AK86" s="158">
        <f t="shared" si="33"/>
        <v>1</v>
      </c>
      <c r="AL86" s="212" t="s">
        <v>356</v>
      </c>
    </row>
    <row r="87" spans="1:38" ht="12.75" customHeight="1">
      <c r="A87" s="198" t="s">
        <v>445</v>
      </c>
      <c r="B87" s="101" t="s">
        <v>313</v>
      </c>
      <c r="C87" s="165">
        <f t="shared" si="22"/>
        <v>5</v>
      </c>
      <c r="D87" s="167">
        <f t="shared" si="23"/>
        <v>3</v>
      </c>
      <c r="E87" s="161">
        <f t="shared" si="24"/>
        <v>5</v>
      </c>
      <c r="F87" s="162">
        <f t="shared" si="25"/>
        <v>3</v>
      </c>
      <c r="G87" s="161">
        <f t="shared" si="26"/>
        <v>0</v>
      </c>
      <c r="H87" s="162">
        <f t="shared" si="27"/>
        <v>0</v>
      </c>
      <c r="I87" s="161">
        <f t="shared" si="28"/>
        <v>0</v>
      </c>
      <c r="J87" s="163">
        <f t="shared" si="29"/>
        <v>0</v>
      </c>
      <c r="K87" s="112">
        <f t="shared" si="20"/>
        <v>5</v>
      </c>
      <c r="L87" s="113">
        <f t="shared" si="21"/>
        <v>3</v>
      </c>
      <c r="M87" s="158">
        <f t="shared" si="32"/>
        <v>1</v>
      </c>
      <c r="N87" s="190" t="s">
        <v>110</v>
      </c>
      <c r="AA87" s="94">
        <v>5</v>
      </c>
      <c r="AB87" s="95">
        <v>3</v>
      </c>
      <c r="AC87" s="93">
        <v>5</v>
      </c>
      <c r="AD87" s="78">
        <v>3</v>
      </c>
      <c r="AE87" s="93"/>
      <c r="AF87" s="78"/>
      <c r="AG87" s="93"/>
      <c r="AH87" s="79"/>
      <c r="AI87" s="112">
        <f t="shared" si="30"/>
        <v>5</v>
      </c>
      <c r="AJ87" s="113">
        <f t="shared" si="31"/>
        <v>3</v>
      </c>
      <c r="AK87" s="158">
        <f t="shared" si="33"/>
        <v>1</v>
      </c>
      <c r="AL87" s="212" t="s">
        <v>357</v>
      </c>
    </row>
    <row r="88" spans="1:38" ht="12.75" customHeight="1">
      <c r="A88" s="198" t="s">
        <v>446</v>
      </c>
      <c r="B88" s="101" t="s">
        <v>176</v>
      </c>
      <c r="C88" s="165">
        <f t="shared" si="22"/>
        <v>162</v>
      </c>
      <c r="D88" s="167">
        <f t="shared" si="23"/>
        <v>344</v>
      </c>
      <c r="E88" s="161">
        <f t="shared" si="24"/>
        <v>167</v>
      </c>
      <c r="F88" s="162">
        <f t="shared" si="25"/>
        <v>306</v>
      </c>
      <c r="G88" s="161">
        <f t="shared" si="26"/>
        <v>1</v>
      </c>
      <c r="H88" s="162">
        <f t="shared" si="27"/>
        <v>3</v>
      </c>
      <c r="I88" s="161">
        <f t="shared" si="28"/>
        <v>0</v>
      </c>
      <c r="J88" s="163">
        <f t="shared" si="29"/>
        <v>44</v>
      </c>
      <c r="K88" s="112">
        <f t="shared" si="20"/>
        <v>168</v>
      </c>
      <c r="L88" s="113">
        <f t="shared" si="21"/>
        <v>353</v>
      </c>
      <c r="M88" s="158">
        <f t="shared" si="32"/>
        <v>1</v>
      </c>
      <c r="N88" s="190" t="s">
        <v>110</v>
      </c>
      <c r="AA88" s="94">
        <v>162</v>
      </c>
      <c r="AB88" s="95">
        <v>344</v>
      </c>
      <c r="AC88" s="93">
        <v>167</v>
      </c>
      <c r="AD88" s="78">
        <v>306</v>
      </c>
      <c r="AE88" s="93">
        <v>1</v>
      </c>
      <c r="AF88" s="78">
        <v>3</v>
      </c>
      <c r="AG88" s="93"/>
      <c r="AH88" s="79">
        <v>44</v>
      </c>
      <c r="AI88" s="112">
        <f t="shared" si="30"/>
        <v>168</v>
      </c>
      <c r="AJ88" s="113">
        <f t="shared" si="31"/>
        <v>353</v>
      </c>
      <c r="AK88" s="158">
        <f t="shared" si="33"/>
        <v>1</v>
      </c>
      <c r="AL88" s="212" t="s">
        <v>357</v>
      </c>
    </row>
    <row r="89" spans="1:38" ht="12.75" customHeight="1">
      <c r="A89" s="198" t="s">
        <v>447</v>
      </c>
      <c r="B89" s="101" t="s">
        <v>177</v>
      </c>
      <c r="C89" s="165">
        <f t="shared" si="22"/>
        <v>0</v>
      </c>
      <c r="D89" s="167">
        <f t="shared" si="23"/>
        <v>0</v>
      </c>
      <c r="E89" s="161">
        <f t="shared" si="24"/>
        <v>0</v>
      </c>
      <c r="F89" s="162">
        <f t="shared" si="25"/>
        <v>0</v>
      </c>
      <c r="G89" s="161">
        <f t="shared" si="26"/>
        <v>0</v>
      </c>
      <c r="H89" s="162">
        <f t="shared" si="27"/>
        <v>0</v>
      </c>
      <c r="I89" s="161">
        <f t="shared" si="28"/>
        <v>0</v>
      </c>
      <c r="J89" s="163">
        <f t="shared" si="29"/>
        <v>0</v>
      </c>
      <c r="K89" s="112">
        <f t="shared" si="20"/>
        <v>0</v>
      </c>
      <c r="L89" s="113">
        <f t="shared" si="21"/>
        <v>0</v>
      </c>
      <c r="M89" s="158">
        <f t="shared" si="32"/>
        <v>0</v>
      </c>
      <c r="N89" s="190" t="s">
        <v>110</v>
      </c>
      <c r="AA89" s="94"/>
      <c r="AB89" s="95"/>
      <c r="AC89" s="93"/>
      <c r="AD89" s="78"/>
      <c r="AE89" s="93"/>
      <c r="AF89" s="78"/>
      <c r="AG89" s="93"/>
      <c r="AH89" s="79"/>
      <c r="AI89" s="112">
        <f t="shared" si="30"/>
        <v>0</v>
      </c>
      <c r="AJ89" s="113">
        <f t="shared" si="31"/>
        <v>0</v>
      </c>
      <c r="AK89" s="158">
        <f t="shared" si="33"/>
        <v>0</v>
      </c>
      <c r="AL89" s="212" t="s">
        <v>357</v>
      </c>
    </row>
    <row r="90" spans="1:38" ht="12.75" customHeight="1">
      <c r="A90" s="198" t="s">
        <v>448</v>
      </c>
      <c r="B90" s="101" t="s">
        <v>314</v>
      </c>
      <c r="C90" s="165">
        <f t="shared" si="22"/>
        <v>27</v>
      </c>
      <c r="D90" s="167">
        <f t="shared" si="23"/>
        <v>16</v>
      </c>
      <c r="E90" s="161">
        <f t="shared" si="24"/>
        <v>24</v>
      </c>
      <c r="F90" s="162">
        <f t="shared" si="25"/>
        <v>12</v>
      </c>
      <c r="G90" s="161">
        <f t="shared" si="26"/>
        <v>0</v>
      </c>
      <c r="H90" s="162">
        <f t="shared" si="27"/>
        <v>0</v>
      </c>
      <c r="I90" s="161">
        <f t="shared" si="28"/>
        <v>0</v>
      </c>
      <c r="J90" s="163">
        <f t="shared" si="29"/>
        <v>2</v>
      </c>
      <c r="K90" s="112">
        <f t="shared" si="20"/>
        <v>24</v>
      </c>
      <c r="L90" s="113">
        <f t="shared" si="21"/>
        <v>14</v>
      </c>
      <c r="M90" s="158">
        <f t="shared" si="32"/>
        <v>1</v>
      </c>
      <c r="N90" s="190" t="s">
        <v>110</v>
      </c>
      <c r="AA90" s="94">
        <v>27</v>
      </c>
      <c r="AB90" s="95">
        <v>16</v>
      </c>
      <c r="AC90" s="93">
        <v>24</v>
      </c>
      <c r="AD90" s="78">
        <v>12</v>
      </c>
      <c r="AE90" s="93"/>
      <c r="AF90" s="78"/>
      <c r="AG90" s="93"/>
      <c r="AH90" s="79">
        <v>2</v>
      </c>
      <c r="AI90" s="112">
        <f t="shared" si="30"/>
        <v>24</v>
      </c>
      <c r="AJ90" s="113">
        <f t="shared" si="31"/>
        <v>14</v>
      </c>
      <c r="AK90" s="158">
        <f t="shared" si="33"/>
        <v>1</v>
      </c>
      <c r="AL90" s="212" t="s">
        <v>358</v>
      </c>
    </row>
    <row r="91" spans="1:38" ht="12.75" customHeight="1">
      <c r="A91" s="198" t="s">
        <v>449</v>
      </c>
      <c r="B91" s="101" t="s">
        <v>178</v>
      </c>
      <c r="C91" s="165">
        <f t="shared" si="22"/>
        <v>67</v>
      </c>
      <c r="D91" s="167">
        <f t="shared" si="23"/>
        <v>95</v>
      </c>
      <c r="E91" s="161">
        <f t="shared" si="24"/>
        <v>60</v>
      </c>
      <c r="F91" s="162">
        <f t="shared" si="25"/>
        <v>79</v>
      </c>
      <c r="G91" s="161">
        <f t="shared" si="26"/>
        <v>2</v>
      </c>
      <c r="H91" s="162">
        <f t="shared" si="27"/>
        <v>2</v>
      </c>
      <c r="I91" s="161">
        <f t="shared" si="28"/>
        <v>1</v>
      </c>
      <c r="J91" s="163">
        <f t="shared" si="29"/>
        <v>15</v>
      </c>
      <c r="K91" s="112">
        <f t="shared" si="20"/>
        <v>63</v>
      </c>
      <c r="L91" s="113">
        <f t="shared" si="21"/>
        <v>96</v>
      </c>
      <c r="M91" s="158">
        <f t="shared" si="32"/>
        <v>1</v>
      </c>
      <c r="N91" s="190" t="s">
        <v>110</v>
      </c>
      <c r="AA91" s="94">
        <v>67</v>
      </c>
      <c r="AB91" s="95">
        <v>95</v>
      </c>
      <c r="AC91" s="93">
        <v>60</v>
      </c>
      <c r="AD91" s="78">
        <v>79</v>
      </c>
      <c r="AE91" s="93">
        <v>2</v>
      </c>
      <c r="AF91" s="78">
        <v>2</v>
      </c>
      <c r="AG91" s="93">
        <v>1</v>
      </c>
      <c r="AH91" s="79">
        <v>15</v>
      </c>
      <c r="AI91" s="112">
        <f t="shared" si="30"/>
        <v>63</v>
      </c>
      <c r="AJ91" s="113">
        <f t="shared" si="31"/>
        <v>96</v>
      </c>
      <c r="AK91" s="158">
        <f t="shared" si="33"/>
        <v>1</v>
      </c>
      <c r="AL91" s="212" t="s">
        <v>358</v>
      </c>
    </row>
    <row r="92" spans="1:38" ht="12.75" customHeight="1">
      <c r="A92" s="198" t="s">
        <v>450</v>
      </c>
      <c r="B92" s="101" t="s">
        <v>179</v>
      </c>
      <c r="C92" s="165">
        <f t="shared" si="22"/>
        <v>0</v>
      </c>
      <c r="D92" s="167">
        <f t="shared" si="23"/>
        <v>0</v>
      </c>
      <c r="E92" s="161">
        <f t="shared" si="24"/>
        <v>0</v>
      </c>
      <c r="F92" s="162">
        <f t="shared" si="25"/>
        <v>0</v>
      </c>
      <c r="G92" s="161">
        <f t="shared" si="26"/>
        <v>0</v>
      </c>
      <c r="H92" s="162">
        <f t="shared" si="27"/>
        <v>0</v>
      </c>
      <c r="I92" s="161">
        <f t="shared" si="28"/>
        <v>0</v>
      </c>
      <c r="J92" s="163">
        <f t="shared" si="29"/>
        <v>0</v>
      </c>
      <c r="K92" s="112">
        <f t="shared" si="20"/>
        <v>0</v>
      </c>
      <c r="L92" s="113">
        <f t="shared" si="21"/>
        <v>0</v>
      </c>
      <c r="M92" s="158">
        <f t="shared" si="32"/>
        <v>0</v>
      </c>
      <c r="N92" s="190" t="s">
        <v>110</v>
      </c>
      <c r="AA92" s="94"/>
      <c r="AB92" s="95"/>
      <c r="AC92" s="93"/>
      <c r="AD92" s="78"/>
      <c r="AE92" s="93"/>
      <c r="AF92" s="78"/>
      <c r="AG92" s="93"/>
      <c r="AH92" s="79"/>
      <c r="AI92" s="112">
        <f t="shared" si="30"/>
        <v>0</v>
      </c>
      <c r="AJ92" s="113">
        <f t="shared" si="31"/>
        <v>0</v>
      </c>
      <c r="AK92" s="158">
        <f t="shared" si="33"/>
        <v>0</v>
      </c>
      <c r="AL92" s="212" t="s">
        <v>358</v>
      </c>
    </row>
    <row r="93" spans="1:38" ht="12.75" customHeight="1">
      <c r="A93" s="198" t="s">
        <v>451</v>
      </c>
      <c r="B93" s="101" t="s">
        <v>315</v>
      </c>
      <c r="C93" s="165">
        <f t="shared" si="22"/>
        <v>6</v>
      </c>
      <c r="D93" s="167">
        <f t="shared" si="23"/>
        <v>18</v>
      </c>
      <c r="E93" s="161">
        <f t="shared" si="24"/>
        <v>6</v>
      </c>
      <c r="F93" s="162">
        <f t="shared" si="25"/>
        <v>14</v>
      </c>
      <c r="G93" s="161">
        <f t="shared" si="26"/>
        <v>0</v>
      </c>
      <c r="H93" s="162">
        <f t="shared" si="27"/>
        <v>1</v>
      </c>
      <c r="I93" s="161">
        <f t="shared" si="28"/>
        <v>0</v>
      </c>
      <c r="J93" s="163">
        <f t="shared" si="29"/>
        <v>1</v>
      </c>
      <c r="K93" s="112">
        <f t="shared" si="20"/>
        <v>6</v>
      </c>
      <c r="L93" s="113">
        <f t="shared" si="21"/>
        <v>16</v>
      </c>
      <c r="M93" s="158">
        <f t="shared" si="32"/>
        <v>1</v>
      </c>
      <c r="N93" s="190" t="s">
        <v>110</v>
      </c>
      <c r="AA93" s="94">
        <v>6</v>
      </c>
      <c r="AB93" s="95">
        <v>18</v>
      </c>
      <c r="AC93" s="93">
        <v>6</v>
      </c>
      <c r="AD93" s="78">
        <v>14</v>
      </c>
      <c r="AE93" s="93"/>
      <c r="AF93" s="78">
        <v>1</v>
      </c>
      <c r="AG93" s="93"/>
      <c r="AH93" s="79">
        <v>1</v>
      </c>
      <c r="AI93" s="112">
        <f t="shared" si="30"/>
        <v>6</v>
      </c>
      <c r="AJ93" s="113">
        <f t="shared" si="31"/>
        <v>16</v>
      </c>
      <c r="AK93" s="158">
        <f t="shared" si="33"/>
        <v>1</v>
      </c>
      <c r="AL93" s="212" t="s">
        <v>359</v>
      </c>
    </row>
    <row r="94" spans="1:38" ht="12.75" customHeight="1">
      <c r="A94" s="198" t="s">
        <v>452</v>
      </c>
      <c r="B94" s="101" t="s">
        <v>180</v>
      </c>
      <c r="C94" s="165">
        <f t="shared" si="22"/>
        <v>54</v>
      </c>
      <c r="D94" s="167">
        <f t="shared" si="23"/>
        <v>266</v>
      </c>
      <c r="E94" s="161">
        <f t="shared" si="24"/>
        <v>57</v>
      </c>
      <c r="F94" s="162">
        <f t="shared" si="25"/>
        <v>232</v>
      </c>
      <c r="G94" s="161">
        <f t="shared" si="26"/>
        <v>3</v>
      </c>
      <c r="H94" s="162">
        <f t="shared" si="27"/>
        <v>10</v>
      </c>
      <c r="I94" s="161">
        <f t="shared" si="28"/>
        <v>1</v>
      </c>
      <c r="J94" s="163">
        <f t="shared" si="29"/>
        <v>37</v>
      </c>
      <c r="K94" s="112">
        <f t="shared" si="20"/>
        <v>61</v>
      </c>
      <c r="L94" s="113">
        <f t="shared" si="21"/>
        <v>279</v>
      </c>
      <c r="M94" s="158">
        <f t="shared" si="32"/>
        <v>1</v>
      </c>
      <c r="N94" s="190" t="s">
        <v>110</v>
      </c>
      <c r="AA94" s="94">
        <v>54</v>
      </c>
      <c r="AB94" s="95">
        <v>266</v>
      </c>
      <c r="AC94" s="93">
        <v>57</v>
      </c>
      <c r="AD94" s="78">
        <v>232</v>
      </c>
      <c r="AE94" s="93">
        <v>3</v>
      </c>
      <c r="AF94" s="78">
        <v>10</v>
      </c>
      <c r="AG94" s="93">
        <v>1</v>
      </c>
      <c r="AH94" s="79">
        <v>37</v>
      </c>
      <c r="AI94" s="112">
        <f t="shared" si="30"/>
        <v>61</v>
      </c>
      <c r="AJ94" s="113">
        <f t="shared" si="31"/>
        <v>279</v>
      </c>
      <c r="AK94" s="158">
        <f t="shared" si="33"/>
        <v>1</v>
      </c>
      <c r="AL94" s="212" t="s">
        <v>359</v>
      </c>
    </row>
    <row r="95" spans="1:38" ht="12.75" customHeight="1">
      <c r="A95" s="198" t="s">
        <v>453</v>
      </c>
      <c r="B95" s="101" t="s">
        <v>316</v>
      </c>
      <c r="C95" s="165">
        <f t="shared" si="22"/>
        <v>0</v>
      </c>
      <c r="D95" s="167">
        <f t="shared" si="23"/>
        <v>0</v>
      </c>
      <c r="E95" s="161">
        <f t="shared" si="24"/>
        <v>0</v>
      </c>
      <c r="F95" s="162">
        <f t="shared" si="25"/>
        <v>0</v>
      </c>
      <c r="G95" s="161">
        <f t="shared" si="26"/>
        <v>0</v>
      </c>
      <c r="H95" s="162">
        <f t="shared" si="27"/>
        <v>0</v>
      </c>
      <c r="I95" s="161">
        <f t="shared" si="28"/>
        <v>0</v>
      </c>
      <c r="J95" s="163">
        <f t="shared" si="29"/>
        <v>0</v>
      </c>
      <c r="K95" s="112">
        <f t="shared" si="20"/>
        <v>0</v>
      </c>
      <c r="L95" s="113">
        <f t="shared" si="21"/>
        <v>0</v>
      </c>
      <c r="M95" s="158">
        <f t="shared" si="32"/>
        <v>0</v>
      </c>
      <c r="N95" s="190" t="s">
        <v>110</v>
      </c>
      <c r="AA95" s="94"/>
      <c r="AB95" s="95"/>
      <c r="AC95" s="93"/>
      <c r="AD95" s="78"/>
      <c r="AE95" s="93"/>
      <c r="AF95" s="78"/>
      <c r="AG95" s="93"/>
      <c r="AH95" s="79"/>
      <c r="AI95" s="112">
        <f t="shared" si="30"/>
        <v>0</v>
      </c>
      <c r="AJ95" s="113">
        <f t="shared" si="31"/>
        <v>0</v>
      </c>
      <c r="AK95" s="158">
        <f t="shared" si="33"/>
        <v>0</v>
      </c>
      <c r="AL95" s="212" t="s">
        <v>359</v>
      </c>
    </row>
    <row r="96" spans="1:38" ht="12.75" customHeight="1">
      <c r="A96" s="198" t="s">
        <v>454</v>
      </c>
      <c r="B96" s="101" t="s">
        <v>181</v>
      </c>
      <c r="C96" s="165">
        <f t="shared" si="22"/>
        <v>0</v>
      </c>
      <c r="D96" s="167">
        <f t="shared" si="23"/>
        <v>0</v>
      </c>
      <c r="E96" s="161">
        <f t="shared" si="24"/>
        <v>0</v>
      </c>
      <c r="F96" s="162">
        <f t="shared" si="25"/>
        <v>0</v>
      </c>
      <c r="G96" s="161">
        <f t="shared" si="26"/>
        <v>0</v>
      </c>
      <c r="H96" s="162">
        <f t="shared" si="27"/>
        <v>0</v>
      </c>
      <c r="I96" s="161">
        <f t="shared" si="28"/>
        <v>0</v>
      </c>
      <c r="J96" s="163">
        <f t="shared" si="29"/>
        <v>0</v>
      </c>
      <c r="K96" s="112">
        <f t="shared" si="20"/>
        <v>0</v>
      </c>
      <c r="L96" s="113">
        <f t="shared" si="21"/>
        <v>0</v>
      </c>
      <c r="M96" s="158">
        <f t="shared" si="32"/>
        <v>0</v>
      </c>
      <c r="N96" s="190" t="s">
        <v>110</v>
      </c>
      <c r="AA96" s="94"/>
      <c r="AB96" s="95"/>
      <c r="AC96" s="93"/>
      <c r="AD96" s="78"/>
      <c r="AE96" s="93"/>
      <c r="AF96" s="78"/>
      <c r="AG96" s="93"/>
      <c r="AH96" s="79"/>
      <c r="AI96" s="112">
        <f t="shared" si="30"/>
        <v>0</v>
      </c>
      <c r="AJ96" s="113">
        <f t="shared" si="31"/>
        <v>0</v>
      </c>
      <c r="AK96" s="158">
        <f t="shared" si="33"/>
        <v>0</v>
      </c>
      <c r="AL96" s="212" t="s">
        <v>359</v>
      </c>
    </row>
    <row r="97" spans="1:38" ht="12.75" customHeight="1">
      <c r="A97" s="198" t="s">
        <v>455</v>
      </c>
      <c r="B97" s="101" t="s">
        <v>182</v>
      </c>
      <c r="C97" s="165">
        <f t="shared" si="22"/>
        <v>0</v>
      </c>
      <c r="D97" s="167">
        <f t="shared" si="23"/>
        <v>0</v>
      </c>
      <c r="E97" s="161">
        <f t="shared" si="24"/>
        <v>0</v>
      </c>
      <c r="F97" s="162">
        <f t="shared" si="25"/>
        <v>0</v>
      </c>
      <c r="G97" s="161">
        <f t="shared" si="26"/>
        <v>0</v>
      </c>
      <c r="H97" s="162">
        <f t="shared" si="27"/>
        <v>0</v>
      </c>
      <c r="I97" s="161">
        <f t="shared" si="28"/>
        <v>0</v>
      </c>
      <c r="J97" s="163">
        <f t="shared" si="29"/>
        <v>0</v>
      </c>
      <c r="K97" s="112">
        <f t="shared" si="20"/>
        <v>0</v>
      </c>
      <c r="L97" s="113">
        <f t="shared" si="21"/>
        <v>0</v>
      </c>
      <c r="M97" s="158">
        <f t="shared" si="32"/>
        <v>0</v>
      </c>
      <c r="N97" s="190" t="s">
        <v>110</v>
      </c>
      <c r="AA97" s="94"/>
      <c r="AB97" s="95"/>
      <c r="AC97" s="93"/>
      <c r="AD97" s="78"/>
      <c r="AE97" s="93"/>
      <c r="AF97" s="78"/>
      <c r="AG97" s="93"/>
      <c r="AH97" s="79"/>
      <c r="AI97" s="112">
        <f t="shared" si="30"/>
        <v>0</v>
      </c>
      <c r="AJ97" s="113">
        <f t="shared" si="31"/>
        <v>0</v>
      </c>
      <c r="AK97" s="158">
        <f t="shared" si="33"/>
        <v>0</v>
      </c>
      <c r="AL97" s="212" t="s">
        <v>359</v>
      </c>
    </row>
    <row r="98" spans="1:38" ht="12.75" customHeight="1">
      <c r="A98" s="198" t="s">
        <v>456</v>
      </c>
      <c r="B98" s="101" t="s">
        <v>183</v>
      </c>
      <c r="C98" s="165">
        <f t="shared" si="22"/>
        <v>0</v>
      </c>
      <c r="D98" s="167">
        <f t="shared" si="23"/>
        <v>0</v>
      </c>
      <c r="E98" s="161">
        <f t="shared" si="24"/>
        <v>0</v>
      </c>
      <c r="F98" s="162">
        <f t="shared" si="25"/>
        <v>0</v>
      </c>
      <c r="G98" s="161">
        <f t="shared" si="26"/>
        <v>0</v>
      </c>
      <c r="H98" s="162">
        <f t="shared" si="27"/>
        <v>0</v>
      </c>
      <c r="I98" s="161">
        <f t="shared" si="28"/>
        <v>0</v>
      </c>
      <c r="J98" s="163">
        <f t="shared" si="29"/>
        <v>0</v>
      </c>
      <c r="K98" s="112">
        <f t="shared" si="20"/>
        <v>0</v>
      </c>
      <c r="L98" s="113">
        <f t="shared" si="21"/>
        <v>0</v>
      </c>
      <c r="M98" s="158">
        <f t="shared" si="32"/>
        <v>0</v>
      </c>
      <c r="N98" s="190" t="s">
        <v>110</v>
      </c>
      <c r="AA98" s="94"/>
      <c r="AB98" s="95"/>
      <c r="AC98" s="93"/>
      <c r="AD98" s="78"/>
      <c r="AE98" s="93"/>
      <c r="AF98" s="78"/>
      <c r="AG98" s="93"/>
      <c r="AH98" s="79"/>
      <c r="AI98" s="112">
        <f t="shared" si="30"/>
        <v>0</v>
      </c>
      <c r="AJ98" s="113">
        <f t="shared" si="31"/>
        <v>0</v>
      </c>
      <c r="AK98" s="158">
        <f t="shared" si="33"/>
        <v>0</v>
      </c>
      <c r="AL98" s="212" t="s">
        <v>357</v>
      </c>
    </row>
    <row r="99" spans="1:38" ht="12.75" customHeight="1">
      <c r="A99" s="198" t="s">
        <v>457</v>
      </c>
      <c r="B99" s="101" t="s">
        <v>184</v>
      </c>
      <c r="C99" s="165">
        <f t="shared" si="22"/>
        <v>0</v>
      </c>
      <c r="D99" s="167">
        <f t="shared" si="23"/>
        <v>0</v>
      </c>
      <c r="E99" s="161">
        <f t="shared" si="24"/>
        <v>0</v>
      </c>
      <c r="F99" s="162">
        <f t="shared" si="25"/>
        <v>0</v>
      </c>
      <c r="G99" s="161">
        <f t="shared" si="26"/>
        <v>0</v>
      </c>
      <c r="H99" s="162">
        <f t="shared" si="27"/>
        <v>0</v>
      </c>
      <c r="I99" s="161">
        <f t="shared" si="28"/>
        <v>0</v>
      </c>
      <c r="J99" s="163">
        <f t="shared" si="29"/>
        <v>0</v>
      </c>
      <c r="K99" s="112">
        <f t="shared" si="20"/>
        <v>0</v>
      </c>
      <c r="L99" s="113">
        <f t="shared" si="21"/>
        <v>0</v>
      </c>
      <c r="M99" s="158">
        <f t="shared" si="32"/>
        <v>0</v>
      </c>
      <c r="N99" s="190" t="s">
        <v>113</v>
      </c>
      <c r="AA99" s="94"/>
      <c r="AB99" s="95"/>
      <c r="AC99" s="93"/>
      <c r="AD99" s="78"/>
      <c r="AE99" s="93"/>
      <c r="AF99" s="78"/>
      <c r="AG99" s="93"/>
      <c r="AH99" s="79"/>
      <c r="AI99" s="112">
        <f t="shared" si="30"/>
        <v>0</v>
      </c>
      <c r="AJ99" s="113">
        <f t="shared" si="31"/>
        <v>0</v>
      </c>
      <c r="AK99" s="158">
        <f t="shared" si="33"/>
        <v>0</v>
      </c>
      <c r="AL99" s="211" t="s">
        <v>527</v>
      </c>
    </row>
    <row r="100" spans="1:38" ht="12.75" customHeight="1">
      <c r="A100" s="198" t="s">
        <v>458</v>
      </c>
      <c r="B100" s="101" t="s">
        <v>185</v>
      </c>
      <c r="C100" s="165">
        <f t="shared" si="22"/>
        <v>0</v>
      </c>
      <c r="D100" s="167">
        <f t="shared" si="23"/>
        <v>1</v>
      </c>
      <c r="E100" s="161">
        <f t="shared" si="24"/>
        <v>0</v>
      </c>
      <c r="F100" s="162">
        <f t="shared" si="25"/>
        <v>1</v>
      </c>
      <c r="G100" s="161">
        <f t="shared" si="26"/>
        <v>0</v>
      </c>
      <c r="H100" s="162">
        <f t="shared" si="27"/>
        <v>0</v>
      </c>
      <c r="I100" s="161">
        <f t="shared" si="28"/>
        <v>0</v>
      </c>
      <c r="J100" s="163">
        <f t="shared" si="29"/>
        <v>0</v>
      </c>
      <c r="K100" s="112">
        <f t="shared" si="20"/>
        <v>0</v>
      </c>
      <c r="L100" s="113">
        <f t="shared" si="21"/>
        <v>1</v>
      </c>
      <c r="M100" s="158">
        <f t="shared" si="32"/>
        <v>1</v>
      </c>
      <c r="N100" s="190" t="s">
        <v>113</v>
      </c>
      <c r="AA100" s="94"/>
      <c r="AB100" s="95">
        <v>1</v>
      </c>
      <c r="AC100" s="93"/>
      <c r="AD100" s="78">
        <v>1</v>
      </c>
      <c r="AE100" s="93"/>
      <c r="AF100" s="78"/>
      <c r="AG100" s="93"/>
      <c r="AH100" s="79"/>
      <c r="AI100" s="112">
        <f t="shared" si="30"/>
        <v>0</v>
      </c>
      <c r="AJ100" s="113">
        <f t="shared" si="31"/>
        <v>1</v>
      </c>
      <c r="AK100" s="158">
        <f t="shared" si="33"/>
        <v>1</v>
      </c>
      <c r="AL100" s="211" t="s">
        <v>527</v>
      </c>
    </row>
    <row r="101" spans="1:38" ht="12.75" customHeight="1">
      <c r="A101" s="198" t="s">
        <v>459</v>
      </c>
      <c r="B101" s="101" t="s">
        <v>186</v>
      </c>
      <c r="C101" s="165">
        <f t="shared" si="22"/>
        <v>0</v>
      </c>
      <c r="D101" s="167">
        <f t="shared" si="23"/>
        <v>0</v>
      </c>
      <c r="E101" s="161">
        <f t="shared" si="24"/>
        <v>0</v>
      </c>
      <c r="F101" s="162">
        <f t="shared" si="25"/>
        <v>0</v>
      </c>
      <c r="G101" s="161">
        <f t="shared" si="26"/>
        <v>0</v>
      </c>
      <c r="H101" s="162">
        <f t="shared" si="27"/>
        <v>0</v>
      </c>
      <c r="I101" s="161">
        <f t="shared" si="28"/>
        <v>0</v>
      </c>
      <c r="J101" s="163">
        <f t="shared" si="29"/>
        <v>0</v>
      </c>
      <c r="K101" s="112">
        <f t="shared" si="20"/>
        <v>0</v>
      </c>
      <c r="L101" s="113">
        <f t="shared" si="21"/>
        <v>0</v>
      </c>
      <c r="M101" s="158">
        <f t="shared" si="32"/>
        <v>0</v>
      </c>
      <c r="N101" s="190" t="s">
        <v>113</v>
      </c>
      <c r="AA101" s="94"/>
      <c r="AB101" s="95"/>
      <c r="AC101" s="93"/>
      <c r="AD101" s="78"/>
      <c r="AE101" s="93"/>
      <c r="AF101" s="78"/>
      <c r="AG101" s="93"/>
      <c r="AH101" s="79"/>
      <c r="AI101" s="112">
        <f t="shared" si="30"/>
        <v>0</v>
      </c>
      <c r="AJ101" s="113">
        <f t="shared" si="31"/>
        <v>0</v>
      </c>
      <c r="AK101" s="158">
        <f t="shared" si="33"/>
        <v>0</v>
      </c>
      <c r="AL101" s="211" t="s">
        <v>527</v>
      </c>
    </row>
    <row r="102" spans="1:38" ht="12.75" customHeight="1">
      <c r="A102" s="198" t="s">
        <v>460</v>
      </c>
      <c r="B102" s="101" t="s">
        <v>187</v>
      </c>
      <c r="C102" s="165">
        <f aca="true" t="shared" si="34" ref="C102:C133">ROUND(AA102,0)</f>
        <v>0</v>
      </c>
      <c r="D102" s="167">
        <f aca="true" t="shared" si="35" ref="D102:D133">ROUND(AB102,0)</f>
        <v>0</v>
      </c>
      <c r="E102" s="161">
        <f aca="true" t="shared" si="36" ref="E102:E133">ROUND(AC102,0)</f>
        <v>0</v>
      </c>
      <c r="F102" s="162">
        <f aca="true" t="shared" si="37" ref="F102:F133">ROUND(AD102,0)</f>
        <v>0</v>
      </c>
      <c r="G102" s="161">
        <f t="shared" si="26"/>
        <v>0</v>
      </c>
      <c r="H102" s="162">
        <f t="shared" si="27"/>
        <v>0</v>
      </c>
      <c r="I102" s="161">
        <f t="shared" si="28"/>
        <v>0</v>
      </c>
      <c r="J102" s="163">
        <f t="shared" si="29"/>
        <v>0</v>
      </c>
      <c r="K102" s="112">
        <f t="shared" si="20"/>
        <v>0</v>
      </c>
      <c r="L102" s="113">
        <f t="shared" si="21"/>
        <v>0</v>
      </c>
      <c r="M102" s="158">
        <f t="shared" si="32"/>
        <v>0</v>
      </c>
      <c r="N102" s="190" t="s">
        <v>113</v>
      </c>
      <c r="AA102" s="94"/>
      <c r="AB102" s="95"/>
      <c r="AC102" s="93"/>
      <c r="AD102" s="78"/>
      <c r="AE102" s="93"/>
      <c r="AF102" s="78"/>
      <c r="AG102" s="93"/>
      <c r="AH102" s="79"/>
      <c r="AI102" s="112">
        <f aca="true" t="shared" si="38" ref="AI102:AI133">AC102+AE102+AG102</f>
        <v>0</v>
      </c>
      <c r="AJ102" s="113">
        <f aca="true" t="shared" si="39" ref="AJ102:AJ133">AD102+AF102+AH102</f>
        <v>0</v>
      </c>
      <c r="AK102" s="158">
        <f t="shared" si="33"/>
        <v>0</v>
      </c>
      <c r="AL102" s="211" t="s">
        <v>527</v>
      </c>
    </row>
    <row r="103" spans="1:38" ht="12.75" customHeight="1">
      <c r="A103" s="198" t="s">
        <v>461</v>
      </c>
      <c r="B103" s="101" t="s">
        <v>188</v>
      </c>
      <c r="C103" s="165">
        <f t="shared" si="34"/>
        <v>5</v>
      </c>
      <c r="D103" s="167">
        <f t="shared" si="35"/>
        <v>1</v>
      </c>
      <c r="E103" s="161">
        <f t="shared" si="36"/>
        <v>5</v>
      </c>
      <c r="F103" s="162">
        <f t="shared" si="37"/>
        <v>1</v>
      </c>
      <c r="G103" s="161">
        <f t="shared" si="26"/>
        <v>0</v>
      </c>
      <c r="H103" s="162">
        <f t="shared" si="27"/>
        <v>0</v>
      </c>
      <c r="I103" s="161">
        <f t="shared" si="28"/>
        <v>0</v>
      </c>
      <c r="J103" s="163">
        <f t="shared" si="29"/>
        <v>0</v>
      </c>
      <c r="K103" s="112">
        <f t="shared" si="20"/>
        <v>5</v>
      </c>
      <c r="L103" s="113">
        <f t="shared" si="21"/>
        <v>1</v>
      </c>
      <c r="M103" s="158">
        <f t="shared" si="32"/>
        <v>1</v>
      </c>
      <c r="N103" s="190" t="s">
        <v>113</v>
      </c>
      <c r="AA103" s="94">
        <v>5</v>
      </c>
      <c r="AB103" s="95">
        <v>1</v>
      </c>
      <c r="AC103" s="93">
        <v>5</v>
      </c>
      <c r="AD103" s="78">
        <v>1</v>
      </c>
      <c r="AE103" s="93"/>
      <c r="AF103" s="78"/>
      <c r="AG103" s="93"/>
      <c r="AH103" s="79"/>
      <c r="AI103" s="112">
        <f t="shared" si="38"/>
        <v>5</v>
      </c>
      <c r="AJ103" s="113">
        <f t="shared" si="39"/>
        <v>1</v>
      </c>
      <c r="AK103" s="158">
        <f t="shared" si="33"/>
        <v>1</v>
      </c>
      <c r="AL103" s="211" t="s">
        <v>527</v>
      </c>
    </row>
    <row r="104" spans="1:38" ht="12.75" customHeight="1">
      <c r="A104" s="198" t="s">
        <v>462</v>
      </c>
      <c r="B104" s="101" t="s">
        <v>189</v>
      </c>
      <c r="C104" s="165">
        <f t="shared" si="34"/>
        <v>2</v>
      </c>
      <c r="D104" s="167">
        <f t="shared" si="35"/>
        <v>1</v>
      </c>
      <c r="E104" s="161">
        <f t="shared" si="36"/>
        <v>2</v>
      </c>
      <c r="F104" s="162">
        <f t="shared" si="37"/>
        <v>1</v>
      </c>
      <c r="G104" s="161">
        <f t="shared" si="26"/>
        <v>0</v>
      </c>
      <c r="H104" s="162">
        <f t="shared" si="27"/>
        <v>0</v>
      </c>
      <c r="I104" s="161">
        <f t="shared" si="28"/>
        <v>0</v>
      </c>
      <c r="J104" s="163">
        <f t="shared" si="29"/>
        <v>0</v>
      </c>
      <c r="K104" s="112">
        <f aca="true" t="shared" si="40" ref="K104:K139">E104+G104+I104</f>
        <v>2</v>
      </c>
      <c r="L104" s="113">
        <f aca="true" t="shared" si="41" ref="L104:L139">F104+H104+J104</f>
        <v>1</v>
      </c>
      <c r="M104" s="158">
        <f t="shared" si="32"/>
        <v>1</v>
      </c>
      <c r="N104" s="190" t="s">
        <v>113</v>
      </c>
      <c r="AA104" s="94">
        <v>2</v>
      </c>
      <c r="AB104" s="95">
        <v>1</v>
      </c>
      <c r="AC104" s="93">
        <v>2</v>
      </c>
      <c r="AD104" s="78">
        <v>1</v>
      </c>
      <c r="AE104" s="93"/>
      <c r="AF104" s="78"/>
      <c r="AG104" s="93"/>
      <c r="AH104" s="79"/>
      <c r="AI104" s="112">
        <f t="shared" si="38"/>
        <v>2</v>
      </c>
      <c r="AJ104" s="113">
        <f t="shared" si="39"/>
        <v>1</v>
      </c>
      <c r="AK104" s="158">
        <f t="shared" si="33"/>
        <v>1</v>
      </c>
      <c r="AL104" s="211" t="s">
        <v>527</v>
      </c>
    </row>
    <row r="105" spans="1:38" ht="12.75" customHeight="1">
      <c r="A105" s="198" t="s">
        <v>463</v>
      </c>
      <c r="B105" s="101" t="s">
        <v>190</v>
      </c>
      <c r="C105" s="165">
        <f t="shared" si="34"/>
        <v>14</v>
      </c>
      <c r="D105" s="167">
        <f t="shared" si="35"/>
        <v>2</v>
      </c>
      <c r="E105" s="161">
        <f t="shared" si="36"/>
        <v>11</v>
      </c>
      <c r="F105" s="162">
        <f t="shared" si="37"/>
        <v>3</v>
      </c>
      <c r="G105" s="161">
        <f t="shared" si="26"/>
        <v>0</v>
      </c>
      <c r="H105" s="162">
        <f t="shared" si="27"/>
        <v>0</v>
      </c>
      <c r="I105" s="161">
        <f t="shared" si="28"/>
        <v>0</v>
      </c>
      <c r="J105" s="163">
        <f t="shared" si="29"/>
        <v>0</v>
      </c>
      <c r="K105" s="112">
        <f t="shared" si="40"/>
        <v>11</v>
      </c>
      <c r="L105" s="113">
        <f t="shared" si="41"/>
        <v>3</v>
      </c>
      <c r="M105" s="158">
        <f aca="true" t="shared" si="42" ref="M105:M115">IF((K105+L105)&gt;0,1,0)</f>
        <v>1</v>
      </c>
      <c r="N105" s="190" t="s">
        <v>113</v>
      </c>
      <c r="AA105" s="94">
        <v>14</v>
      </c>
      <c r="AB105" s="95">
        <v>2</v>
      </c>
      <c r="AC105" s="93">
        <v>11</v>
      </c>
      <c r="AD105" s="78">
        <v>3</v>
      </c>
      <c r="AE105" s="93"/>
      <c r="AF105" s="78"/>
      <c r="AG105" s="93"/>
      <c r="AH105" s="79"/>
      <c r="AI105" s="112">
        <f t="shared" si="38"/>
        <v>11</v>
      </c>
      <c r="AJ105" s="113">
        <f t="shared" si="39"/>
        <v>3</v>
      </c>
      <c r="AK105" s="158">
        <f t="shared" si="33"/>
        <v>1</v>
      </c>
      <c r="AL105" s="211" t="s">
        <v>527</v>
      </c>
    </row>
    <row r="106" spans="1:38" ht="12.75" customHeight="1">
      <c r="A106" s="198" t="s">
        <v>464</v>
      </c>
      <c r="B106" s="101" t="s">
        <v>191</v>
      </c>
      <c r="C106" s="165">
        <f t="shared" si="34"/>
        <v>1</v>
      </c>
      <c r="D106" s="167">
        <f t="shared" si="35"/>
        <v>0</v>
      </c>
      <c r="E106" s="161">
        <f t="shared" si="36"/>
        <v>1</v>
      </c>
      <c r="F106" s="162">
        <f t="shared" si="37"/>
        <v>0</v>
      </c>
      <c r="G106" s="161">
        <f t="shared" si="26"/>
        <v>0</v>
      </c>
      <c r="H106" s="162">
        <f t="shared" si="27"/>
        <v>0</v>
      </c>
      <c r="I106" s="161">
        <f t="shared" si="28"/>
        <v>0</v>
      </c>
      <c r="J106" s="163">
        <f t="shared" si="29"/>
        <v>0</v>
      </c>
      <c r="K106" s="112">
        <f t="shared" si="40"/>
        <v>1</v>
      </c>
      <c r="L106" s="113">
        <f t="shared" si="41"/>
        <v>0</v>
      </c>
      <c r="M106" s="158">
        <f t="shared" si="42"/>
        <v>1</v>
      </c>
      <c r="N106" s="190" t="s">
        <v>113</v>
      </c>
      <c r="AA106" s="94">
        <v>1</v>
      </c>
      <c r="AB106" s="95"/>
      <c r="AC106" s="93">
        <v>1</v>
      </c>
      <c r="AD106" s="78"/>
      <c r="AE106" s="93"/>
      <c r="AF106" s="78"/>
      <c r="AG106" s="93"/>
      <c r="AH106" s="79"/>
      <c r="AI106" s="112">
        <f t="shared" si="38"/>
        <v>1</v>
      </c>
      <c r="AJ106" s="113">
        <f t="shared" si="39"/>
        <v>0</v>
      </c>
      <c r="AK106" s="158">
        <f t="shared" si="33"/>
        <v>1</v>
      </c>
      <c r="AL106" s="211" t="s">
        <v>527</v>
      </c>
    </row>
    <row r="107" spans="1:38" ht="12.75" customHeight="1">
      <c r="A107" s="198" t="s">
        <v>465</v>
      </c>
      <c r="B107" s="101" t="s">
        <v>192</v>
      </c>
      <c r="C107" s="165">
        <f t="shared" si="34"/>
        <v>0</v>
      </c>
      <c r="D107" s="167">
        <f t="shared" si="35"/>
        <v>0</v>
      </c>
      <c r="E107" s="161">
        <f t="shared" si="36"/>
        <v>0</v>
      </c>
      <c r="F107" s="162">
        <f t="shared" si="37"/>
        <v>0</v>
      </c>
      <c r="G107" s="161">
        <f t="shared" si="26"/>
        <v>0</v>
      </c>
      <c r="H107" s="162">
        <f t="shared" si="27"/>
        <v>0</v>
      </c>
      <c r="I107" s="161">
        <f t="shared" si="28"/>
        <v>0</v>
      </c>
      <c r="J107" s="163">
        <f t="shared" si="29"/>
        <v>0</v>
      </c>
      <c r="K107" s="112">
        <f t="shared" si="40"/>
        <v>0</v>
      </c>
      <c r="L107" s="113">
        <f t="shared" si="41"/>
        <v>0</v>
      </c>
      <c r="M107" s="158">
        <f t="shared" si="42"/>
        <v>0</v>
      </c>
      <c r="N107" s="190" t="s">
        <v>113</v>
      </c>
      <c r="AA107" s="94"/>
      <c r="AB107" s="95"/>
      <c r="AC107" s="93"/>
      <c r="AD107" s="78"/>
      <c r="AE107" s="93"/>
      <c r="AF107" s="78"/>
      <c r="AG107" s="93"/>
      <c r="AH107" s="79"/>
      <c r="AI107" s="112">
        <f t="shared" si="38"/>
        <v>0</v>
      </c>
      <c r="AJ107" s="113">
        <f t="shared" si="39"/>
        <v>0</v>
      </c>
      <c r="AK107" s="158">
        <f t="shared" si="33"/>
        <v>0</v>
      </c>
      <c r="AL107" s="211" t="s">
        <v>527</v>
      </c>
    </row>
    <row r="108" spans="1:38" ht="12.75" customHeight="1">
      <c r="A108" s="198" t="s">
        <v>466</v>
      </c>
      <c r="B108" s="101" t="s">
        <v>193</v>
      </c>
      <c r="C108" s="165">
        <f t="shared" si="34"/>
        <v>0</v>
      </c>
      <c r="D108" s="167">
        <f t="shared" si="35"/>
        <v>0</v>
      </c>
      <c r="E108" s="161">
        <f t="shared" si="36"/>
        <v>0</v>
      </c>
      <c r="F108" s="162">
        <f t="shared" si="37"/>
        <v>0</v>
      </c>
      <c r="G108" s="161">
        <f t="shared" si="26"/>
        <v>0</v>
      </c>
      <c r="H108" s="162">
        <f t="shared" si="27"/>
        <v>0</v>
      </c>
      <c r="I108" s="161">
        <f t="shared" si="28"/>
        <v>0</v>
      </c>
      <c r="J108" s="163">
        <f t="shared" si="29"/>
        <v>0</v>
      </c>
      <c r="K108" s="112">
        <f t="shared" si="40"/>
        <v>0</v>
      </c>
      <c r="L108" s="113">
        <f t="shared" si="41"/>
        <v>0</v>
      </c>
      <c r="M108" s="158">
        <f t="shared" si="42"/>
        <v>0</v>
      </c>
      <c r="N108" s="190" t="s">
        <v>113</v>
      </c>
      <c r="AA108" s="94"/>
      <c r="AB108" s="95"/>
      <c r="AC108" s="93"/>
      <c r="AD108" s="78"/>
      <c r="AE108" s="93"/>
      <c r="AF108" s="78"/>
      <c r="AG108" s="93"/>
      <c r="AH108" s="79"/>
      <c r="AI108" s="112">
        <f t="shared" si="38"/>
        <v>0</v>
      </c>
      <c r="AJ108" s="113">
        <f t="shared" si="39"/>
        <v>0</v>
      </c>
      <c r="AK108" s="158">
        <f t="shared" si="33"/>
        <v>0</v>
      </c>
      <c r="AL108" s="211" t="s">
        <v>527</v>
      </c>
    </row>
    <row r="109" spans="1:38" ht="12.75" customHeight="1">
      <c r="A109" s="198" t="s">
        <v>467</v>
      </c>
      <c r="B109" s="101" t="s">
        <v>194</v>
      </c>
      <c r="C109" s="165">
        <f t="shared" si="34"/>
        <v>0</v>
      </c>
      <c r="D109" s="167">
        <f t="shared" si="35"/>
        <v>1</v>
      </c>
      <c r="E109" s="161">
        <f t="shared" si="36"/>
        <v>1</v>
      </c>
      <c r="F109" s="162">
        <f t="shared" si="37"/>
        <v>1</v>
      </c>
      <c r="G109" s="161">
        <f t="shared" si="26"/>
        <v>0</v>
      </c>
      <c r="H109" s="162">
        <f t="shared" si="27"/>
        <v>0</v>
      </c>
      <c r="I109" s="161">
        <f t="shared" si="28"/>
        <v>0</v>
      </c>
      <c r="J109" s="163">
        <f t="shared" si="29"/>
        <v>0</v>
      </c>
      <c r="K109" s="112">
        <f t="shared" si="40"/>
        <v>1</v>
      </c>
      <c r="L109" s="113">
        <f t="shared" si="41"/>
        <v>1</v>
      </c>
      <c r="M109" s="158">
        <f t="shared" si="42"/>
        <v>1</v>
      </c>
      <c r="N109" s="190" t="s">
        <v>113</v>
      </c>
      <c r="AA109" s="94"/>
      <c r="AB109" s="95">
        <v>1</v>
      </c>
      <c r="AC109" s="93">
        <v>1</v>
      </c>
      <c r="AD109" s="78">
        <v>1</v>
      </c>
      <c r="AE109" s="93"/>
      <c r="AF109" s="78"/>
      <c r="AG109" s="93"/>
      <c r="AH109" s="79"/>
      <c r="AI109" s="112">
        <f t="shared" si="38"/>
        <v>1</v>
      </c>
      <c r="AJ109" s="113">
        <f t="shared" si="39"/>
        <v>1</v>
      </c>
      <c r="AK109" s="158">
        <f t="shared" si="33"/>
        <v>1</v>
      </c>
      <c r="AL109" s="211" t="s">
        <v>527</v>
      </c>
    </row>
    <row r="110" spans="1:38" ht="12.75" customHeight="1">
      <c r="A110" s="198" t="s">
        <v>468</v>
      </c>
      <c r="B110" s="101" t="s">
        <v>195</v>
      </c>
      <c r="C110" s="165">
        <f t="shared" si="34"/>
        <v>0</v>
      </c>
      <c r="D110" s="167">
        <f t="shared" si="35"/>
        <v>0</v>
      </c>
      <c r="E110" s="161">
        <f t="shared" si="36"/>
        <v>0</v>
      </c>
      <c r="F110" s="162">
        <f t="shared" si="37"/>
        <v>0</v>
      </c>
      <c r="G110" s="161">
        <f t="shared" si="26"/>
        <v>0</v>
      </c>
      <c r="H110" s="162">
        <f t="shared" si="27"/>
        <v>0</v>
      </c>
      <c r="I110" s="161">
        <f t="shared" si="28"/>
        <v>0</v>
      </c>
      <c r="J110" s="163">
        <f t="shared" si="29"/>
        <v>0</v>
      </c>
      <c r="K110" s="112">
        <f t="shared" si="40"/>
        <v>0</v>
      </c>
      <c r="L110" s="113">
        <f t="shared" si="41"/>
        <v>0</v>
      </c>
      <c r="M110" s="158">
        <f t="shared" si="42"/>
        <v>0</v>
      </c>
      <c r="N110" s="190" t="s">
        <v>113</v>
      </c>
      <c r="AA110" s="94"/>
      <c r="AB110" s="95"/>
      <c r="AC110" s="93"/>
      <c r="AD110" s="78"/>
      <c r="AE110" s="93"/>
      <c r="AF110" s="78"/>
      <c r="AG110" s="93"/>
      <c r="AH110" s="79"/>
      <c r="AI110" s="112">
        <f t="shared" si="38"/>
        <v>0</v>
      </c>
      <c r="AJ110" s="113">
        <f t="shared" si="39"/>
        <v>0</v>
      </c>
      <c r="AK110" s="158">
        <f t="shared" si="33"/>
        <v>0</v>
      </c>
      <c r="AL110" s="211" t="s">
        <v>527</v>
      </c>
    </row>
    <row r="111" spans="1:38" ht="12.75" customHeight="1">
      <c r="A111" s="198" t="s">
        <v>469</v>
      </c>
      <c r="B111" s="101" t="s">
        <v>196</v>
      </c>
      <c r="C111" s="165">
        <f t="shared" si="34"/>
        <v>0</v>
      </c>
      <c r="D111" s="167">
        <f t="shared" si="35"/>
        <v>0</v>
      </c>
      <c r="E111" s="161">
        <f t="shared" si="36"/>
        <v>0</v>
      </c>
      <c r="F111" s="162">
        <f t="shared" si="37"/>
        <v>0</v>
      </c>
      <c r="G111" s="161">
        <f t="shared" si="26"/>
        <v>0</v>
      </c>
      <c r="H111" s="162">
        <f t="shared" si="27"/>
        <v>0</v>
      </c>
      <c r="I111" s="161">
        <f t="shared" si="28"/>
        <v>0</v>
      </c>
      <c r="J111" s="163">
        <f t="shared" si="29"/>
        <v>0</v>
      </c>
      <c r="K111" s="112">
        <f t="shared" si="40"/>
        <v>0</v>
      </c>
      <c r="L111" s="113">
        <f t="shared" si="41"/>
        <v>0</v>
      </c>
      <c r="M111" s="158">
        <f t="shared" si="42"/>
        <v>0</v>
      </c>
      <c r="N111" s="190" t="s">
        <v>113</v>
      </c>
      <c r="AA111" s="94"/>
      <c r="AB111" s="95"/>
      <c r="AC111" s="93"/>
      <c r="AD111" s="78"/>
      <c r="AE111" s="93"/>
      <c r="AF111" s="78"/>
      <c r="AG111" s="93"/>
      <c r="AH111" s="79"/>
      <c r="AI111" s="112">
        <f t="shared" si="38"/>
        <v>0</v>
      </c>
      <c r="AJ111" s="113">
        <f t="shared" si="39"/>
        <v>0</v>
      </c>
      <c r="AK111" s="158">
        <f t="shared" si="33"/>
        <v>0</v>
      </c>
      <c r="AL111" s="211" t="s">
        <v>527</v>
      </c>
    </row>
    <row r="112" spans="1:38" ht="12.75" customHeight="1">
      <c r="A112" s="198" t="s">
        <v>470</v>
      </c>
      <c r="B112" s="101" t="s">
        <v>197</v>
      </c>
      <c r="C112" s="165">
        <f t="shared" si="34"/>
        <v>0</v>
      </c>
      <c r="D112" s="167">
        <f t="shared" si="35"/>
        <v>0</v>
      </c>
      <c r="E112" s="161">
        <f t="shared" si="36"/>
        <v>0</v>
      </c>
      <c r="F112" s="162">
        <f t="shared" si="37"/>
        <v>0</v>
      </c>
      <c r="G112" s="161">
        <f t="shared" si="26"/>
        <v>0</v>
      </c>
      <c r="H112" s="162">
        <f t="shared" si="27"/>
        <v>0</v>
      </c>
      <c r="I112" s="161">
        <f t="shared" si="28"/>
        <v>0</v>
      </c>
      <c r="J112" s="163">
        <f t="shared" si="29"/>
        <v>0</v>
      </c>
      <c r="K112" s="112">
        <f t="shared" si="40"/>
        <v>0</v>
      </c>
      <c r="L112" s="113">
        <f t="shared" si="41"/>
        <v>0</v>
      </c>
      <c r="M112" s="158">
        <f t="shared" si="42"/>
        <v>0</v>
      </c>
      <c r="N112" s="190" t="s">
        <v>113</v>
      </c>
      <c r="AA112" s="94"/>
      <c r="AB112" s="95"/>
      <c r="AC112" s="93"/>
      <c r="AD112" s="78"/>
      <c r="AE112" s="93"/>
      <c r="AF112" s="78"/>
      <c r="AG112" s="93"/>
      <c r="AH112" s="79"/>
      <c r="AI112" s="112">
        <f t="shared" si="38"/>
        <v>0</v>
      </c>
      <c r="AJ112" s="113">
        <f t="shared" si="39"/>
        <v>0</v>
      </c>
      <c r="AK112" s="158">
        <f t="shared" si="33"/>
        <v>0</v>
      </c>
      <c r="AL112" s="211" t="s">
        <v>527</v>
      </c>
    </row>
    <row r="113" spans="1:38" ht="12.75" customHeight="1">
      <c r="A113" s="198" t="s">
        <v>471</v>
      </c>
      <c r="B113" s="101" t="s">
        <v>198</v>
      </c>
      <c r="C113" s="165">
        <f t="shared" si="34"/>
        <v>0</v>
      </c>
      <c r="D113" s="167">
        <f t="shared" si="35"/>
        <v>0</v>
      </c>
      <c r="E113" s="161">
        <f t="shared" si="36"/>
        <v>0</v>
      </c>
      <c r="F113" s="162">
        <f t="shared" si="37"/>
        <v>0</v>
      </c>
      <c r="G113" s="161">
        <f t="shared" si="26"/>
        <v>0</v>
      </c>
      <c r="H113" s="162">
        <f t="shared" si="27"/>
        <v>0</v>
      </c>
      <c r="I113" s="161">
        <f t="shared" si="28"/>
        <v>0</v>
      </c>
      <c r="J113" s="163">
        <f t="shared" si="29"/>
        <v>0</v>
      </c>
      <c r="K113" s="112">
        <f t="shared" si="40"/>
        <v>0</v>
      </c>
      <c r="L113" s="113">
        <f t="shared" si="41"/>
        <v>0</v>
      </c>
      <c r="M113" s="158">
        <f t="shared" si="42"/>
        <v>0</v>
      </c>
      <c r="N113" s="190" t="s">
        <v>113</v>
      </c>
      <c r="AA113" s="94"/>
      <c r="AB113" s="95"/>
      <c r="AC113" s="93"/>
      <c r="AD113" s="78"/>
      <c r="AE113" s="93"/>
      <c r="AF113" s="78"/>
      <c r="AG113" s="93"/>
      <c r="AH113" s="79"/>
      <c r="AI113" s="112">
        <f t="shared" si="38"/>
        <v>0</v>
      </c>
      <c r="AJ113" s="113">
        <f t="shared" si="39"/>
        <v>0</v>
      </c>
      <c r="AK113" s="158">
        <f t="shared" si="33"/>
        <v>0</v>
      </c>
      <c r="AL113" s="211" t="s">
        <v>527</v>
      </c>
    </row>
    <row r="114" spans="1:38" ht="12.75" customHeight="1">
      <c r="A114" s="198" t="s">
        <v>472</v>
      </c>
      <c r="B114" s="101" t="s">
        <v>199</v>
      </c>
      <c r="C114" s="165">
        <f t="shared" si="34"/>
        <v>0</v>
      </c>
      <c r="D114" s="167">
        <f t="shared" si="35"/>
        <v>0</v>
      </c>
      <c r="E114" s="161">
        <f t="shared" si="36"/>
        <v>0</v>
      </c>
      <c r="F114" s="162">
        <f t="shared" si="37"/>
        <v>0</v>
      </c>
      <c r="G114" s="161">
        <f t="shared" si="26"/>
        <v>0</v>
      </c>
      <c r="H114" s="162">
        <f t="shared" si="27"/>
        <v>0</v>
      </c>
      <c r="I114" s="161">
        <f t="shared" si="28"/>
        <v>0</v>
      </c>
      <c r="J114" s="163">
        <f t="shared" si="29"/>
        <v>0</v>
      </c>
      <c r="K114" s="112">
        <f t="shared" si="40"/>
        <v>0</v>
      </c>
      <c r="L114" s="113">
        <f t="shared" si="41"/>
        <v>0</v>
      </c>
      <c r="M114" s="158">
        <f t="shared" si="42"/>
        <v>0</v>
      </c>
      <c r="N114" s="190" t="s">
        <v>113</v>
      </c>
      <c r="AA114" s="94"/>
      <c r="AB114" s="95"/>
      <c r="AC114" s="93"/>
      <c r="AD114" s="78"/>
      <c r="AE114" s="93"/>
      <c r="AF114" s="78"/>
      <c r="AG114" s="93"/>
      <c r="AH114" s="79"/>
      <c r="AI114" s="112">
        <f t="shared" si="38"/>
        <v>0</v>
      </c>
      <c r="AJ114" s="113">
        <f t="shared" si="39"/>
        <v>0</v>
      </c>
      <c r="AK114" s="158">
        <f t="shared" si="33"/>
        <v>0</v>
      </c>
      <c r="AL114" s="211" t="s">
        <v>527</v>
      </c>
    </row>
    <row r="115" spans="1:38" ht="12.75" customHeight="1">
      <c r="A115" s="198" t="s">
        <v>473</v>
      </c>
      <c r="B115" s="101" t="s">
        <v>200</v>
      </c>
      <c r="C115" s="165">
        <f t="shared" si="34"/>
        <v>0</v>
      </c>
      <c r="D115" s="167">
        <f t="shared" si="35"/>
        <v>0</v>
      </c>
      <c r="E115" s="161">
        <f t="shared" si="36"/>
        <v>0</v>
      </c>
      <c r="F115" s="162">
        <f t="shared" si="37"/>
        <v>0</v>
      </c>
      <c r="G115" s="161">
        <f t="shared" si="26"/>
        <v>0</v>
      </c>
      <c r="H115" s="162">
        <f t="shared" si="27"/>
        <v>0</v>
      </c>
      <c r="I115" s="161">
        <f t="shared" si="28"/>
        <v>0</v>
      </c>
      <c r="J115" s="163">
        <f t="shared" si="29"/>
        <v>0</v>
      </c>
      <c r="K115" s="112">
        <f t="shared" si="40"/>
        <v>0</v>
      </c>
      <c r="L115" s="113">
        <f t="shared" si="41"/>
        <v>0</v>
      </c>
      <c r="M115" s="158">
        <f t="shared" si="42"/>
        <v>0</v>
      </c>
      <c r="N115" s="190" t="s">
        <v>110</v>
      </c>
      <c r="AA115" s="94"/>
      <c r="AB115" s="95"/>
      <c r="AC115" s="93"/>
      <c r="AD115" s="78"/>
      <c r="AE115" s="93"/>
      <c r="AF115" s="78"/>
      <c r="AG115" s="93"/>
      <c r="AH115" s="79"/>
      <c r="AI115" s="112">
        <f t="shared" si="38"/>
        <v>0</v>
      </c>
      <c r="AJ115" s="113">
        <f t="shared" si="39"/>
        <v>0</v>
      </c>
      <c r="AK115" s="158">
        <f t="shared" si="33"/>
        <v>0</v>
      </c>
      <c r="AL115" s="212" t="s">
        <v>361</v>
      </c>
    </row>
    <row r="116" spans="1:38" ht="12.75" customHeight="1">
      <c r="A116" s="198" t="s">
        <v>474</v>
      </c>
      <c r="B116" s="101" t="s">
        <v>317</v>
      </c>
      <c r="C116" s="165">
        <f t="shared" si="34"/>
        <v>0</v>
      </c>
      <c r="D116" s="167">
        <f t="shared" si="35"/>
        <v>0</v>
      </c>
      <c r="E116" s="161">
        <f t="shared" si="36"/>
        <v>0</v>
      </c>
      <c r="F116" s="162">
        <f t="shared" si="37"/>
        <v>0</v>
      </c>
      <c r="G116" s="161">
        <f t="shared" si="26"/>
        <v>0</v>
      </c>
      <c r="H116" s="162">
        <f t="shared" si="27"/>
        <v>0</v>
      </c>
      <c r="I116" s="161">
        <f t="shared" si="28"/>
        <v>0</v>
      </c>
      <c r="J116" s="163">
        <f t="shared" si="29"/>
        <v>0</v>
      </c>
      <c r="K116" s="112">
        <f t="shared" si="40"/>
        <v>0</v>
      </c>
      <c r="L116" s="113">
        <f t="shared" si="41"/>
        <v>0</v>
      </c>
      <c r="M116" s="158">
        <f t="shared" si="32"/>
        <v>0</v>
      </c>
      <c r="N116" s="190" t="s">
        <v>110</v>
      </c>
      <c r="AA116" s="94"/>
      <c r="AB116" s="95"/>
      <c r="AC116" s="93"/>
      <c r="AD116" s="78"/>
      <c r="AE116" s="93"/>
      <c r="AF116" s="78"/>
      <c r="AG116" s="93"/>
      <c r="AH116" s="79"/>
      <c r="AI116" s="112">
        <f t="shared" si="38"/>
        <v>0</v>
      </c>
      <c r="AJ116" s="113">
        <f t="shared" si="39"/>
        <v>0</v>
      </c>
      <c r="AK116" s="158">
        <f t="shared" si="33"/>
        <v>0</v>
      </c>
      <c r="AL116" s="212" t="s">
        <v>361</v>
      </c>
    </row>
    <row r="117" spans="1:38" ht="12.75" customHeight="1">
      <c r="A117" s="198" t="s">
        <v>532</v>
      </c>
      <c r="B117" s="101" t="s">
        <v>318</v>
      </c>
      <c r="C117" s="165">
        <f t="shared" si="34"/>
        <v>0</v>
      </c>
      <c r="D117" s="167">
        <f t="shared" si="35"/>
        <v>0</v>
      </c>
      <c r="E117" s="161">
        <f t="shared" si="36"/>
        <v>0</v>
      </c>
      <c r="F117" s="162">
        <f t="shared" si="37"/>
        <v>0</v>
      </c>
      <c r="G117" s="161">
        <f t="shared" si="26"/>
        <v>0</v>
      </c>
      <c r="H117" s="162">
        <f t="shared" si="27"/>
        <v>0</v>
      </c>
      <c r="I117" s="161">
        <f t="shared" si="28"/>
        <v>0</v>
      </c>
      <c r="J117" s="163">
        <f t="shared" si="29"/>
        <v>0</v>
      </c>
      <c r="K117" s="112">
        <f t="shared" si="40"/>
        <v>0</v>
      </c>
      <c r="L117" s="113">
        <f t="shared" si="41"/>
        <v>0</v>
      </c>
      <c r="M117" s="158">
        <f t="shared" si="32"/>
        <v>0</v>
      </c>
      <c r="N117" s="190" t="s">
        <v>110</v>
      </c>
      <c r="AA117" s="94"/>
      <c r="AB117" s="95"/>
      <c r="AC117" s="93"/>
      <c r="AD117" s="78"/>
      <c r="AE117" s="93"/>
      <c r="AF117" s="78"/>
      <c r="AG117" s="93"/>
      <c r="AH117" s="79"/>
      <c r="AI117" s="112">
        <f t="shared" si="38"/>
        <v>0</v>
      </c>
      <c r="AJ117" s="113">
        <f t="shared" si="39"/>
        <v>0</v>
      </c>
      <c r="AK117" s="158">
        <f t="shared" si="33"/>
        <v>0</v>
      </c>
      <c r="AL117" s="212" t="s">
        <v>361</v>
      </c>
    </row>
    <row r="118" spans="1:38" ht="12.75" customHeight="1">
      <c r="A118" s="198" t="s">
        <v>475</v>
      </c>
      <c r="B118" s="101" t="s">
        <v>201</v>
      </c>
      <c r="C118" s="165">
        <f t="shared" si="34"/>
        <v>0</v>
      </c>
      <c r="D118" s="167">
        <f t="shared" si="35"/>
        <v>0</v>
      </c>
      <c r="E118" s="161">
        <f t="shared" si="36"/>
        <v>0</v>
      </c>
      <c r="F118" s="162">
        <f t="shared" si="37"/>
        <v>0</v>
      </c>
      <c r="G118" s="161">
        <f t="shared" si="26"/>
        <v>0</v>
      </c>
      <c r="H118" s="162">
        <f t="shared" si="27"/>
        <v>0</v>
      </c>
      <c r="I118" s="161">
        <f t="shared" si="28"/>
        <v>0</v>
      </c>
      <c r="J118" s="163">
        <f t="shared" si="29"/>
        <v>0</v>
      </c>
      <c r="K118" s="112">
        <f t="shared" si="40"/>
        <v>0</v>
      </c>
      <c r="L118" s="113">
        <f t="shared" si="41"/>
        <v>0</v>
      </c>
      <c r="M118" s="158">
        <f t="shared" si="32"/>
        <v>0</v>
      </c>
      <c r="N118" s="190" t="s">
        <v>110</v>
      </c>
      <c r="AA118" s="94"/>
      <c r="AB118" s="95"/>
      <c r="AC118" s="93"/>
      <c r="AD118" s="78"/>
      <c r="AE118" s="93"/>
      <c r="AF118" s="78"/>
      <c r="AG118" s="93"/>
      <c r="AH118" s="79"/>
      <c r="AI118" s="112">
        <f t="shared" si="38"/>
        <v>0</v>
      </c>
      <c r="AJ118" s="113">
        <f t="shared" si="39"/>
        <v>0</v>
      </c>
      <c r="AK118" s="158">
        <f t="shared" si="33"/>
        <v>0</v>
      </c>
      <c r="AL118" s="212" t="s">
        <v>361</v>
      </c>
    </row>
    <row r="119" spans="1:38" ht="12.75" customHeight="1">
      <c r="A119" s="198" t="s">
        <v>476</v>
      </c>
      <c r="B119" s="101" t="s">
        <v>202</v>
      </c>
      <c r="C119" s="165">
        <f t="shared" si="34"/>
        <v>0</v>
      </c>
      <c r="D119" s="167">
        <f t="shared" si="35"/>
        <v>0</v>
      </c>
      <c r="E119" s="161">
        <f t="shared" si="36"/>
        <v>0</v>
      </c>
      <c r="F119" s="162">
        <f t="shared" si="37"/>
        <v>0</v>
      </c>
      <c r="G119" s="161">
        <f t="shared" si="26"/>
        <v>0</v>
      </c>
      <c r="H119" s="162">
        <f t="shared" si="27"/>
        <v>0</v>
      </c>
      <c r="I119" s="161">
        <f t="shared" si="28"/>
        <v>0</v>
      </c>
      <c r="J119" s="163">
        <f t="shared" si="29"/>
        <v>0</v>
      </c>
      <c r="K119" s="112">
        <f t="shared" si="40"/>
        <v>0</v>
      </c>
      <c r="L119" s="113">
        <f t="shared" si="41"/>
        <v>0</v>
      </c>
      <c r="M119" s="158">
        <f t="shared" si="32"/>
        <v>0</v>
      </c>
      <c r="N119" s="190" t="s">
        <v>113</v>
      </c>
      <c r="AA119" s="94"/>
      <c r="AB119" s="95"/>
      <c r="AC119" s="93"/>
      <c r="AD119" s="78"/>
      <c r="AE119" s="93"/>
      <c r="AF119" s="78"/>
      <c r="AG119" s="93"/>
      <c r="AH119" s="79"/>
      <c r="AI119" s="112">
        <f t="shared" si="38"/>
        <v>0</v>
      </c>
      <c r="AJ119" s="113">
        <f t="shared" si="39"/>
        <v>0</v>
      </c>
      <c r="AK119" s="158">
        <f t="shared" si="33"/>
        <v>0</v>
      </c>
      <c r="AL119" s="211" t="s">
        <v>528</v>
      </c>
    </row>
    <row r="120" spans="1:38" ht="12.75" customHeight="1">
      <c r="A120" s="198" t="s">
        <v>477</v>
      </c>
      <c r="B120" s="101" t="s">
        <v>203</v>
      </c>
      <c r="C120" s="165">
        <f t="shared" si="34"/>
        <v>0</v>
      </c>
      <c r="D120" s="167">
        <f t="shared" si="35"/>
        <v>1</v>
      </c>
      <c r="E120" s="161">
        <f t="shared" si="36"/>
        <v>0</v>
      </c>
      <c r="F120" s="162">
        <f t="shared" si="37"/>
        <v>1</v>
      </c>
      <c r="G120" s="161">
        <f t="shared" si="26"/>
        <v>0</v>
      </c>
      <c r="H120" s="162">
        <f t="shared" si="27"/>
        <v>0</v>
      </c>
      <c r="I120" s="161">
        <f t="shared" si="28"/>
        <v>0</v>
      </c>
      <c r="J120" s="163">
        <f t="shared" si="29"/>
        <v>0</v>
      </c>
      <c r="K120" s="112">
        <f t="shared" si="40"/>
        <v>0</v>
      </c>
      <c r="L120" s="113">
        <f t="shared" si="41"/>
        <v>1</v>
      </c>
      <c r="M120" s="158">
        <f t="shared" si="32"/>
        <v>1</v>
      </c>
      <c r="N120" s="190" t="s">
        <v>113</v>
      </c>
      <c r="AA120" s="94"/>
      <c r="AB120" s="95">
        <v>1</v>
      </c>
      <c r="AC120" s="93"/>
      <c r="AD120" s="78">
        <v>1</v>
      </c>
      <c r="AE120" s="93"/>
      <c r="AF120" s="78"/>
      <c r="AG120" s="93"/>
      <c r="AH120" s="79"/>
      <c r="AI120" s="112">
        <f t="shared" si="38"/>
        <v>0</v>
      </c>
      <c r="AJ120" s="113">
        <f t="shared" si="39"/>
        <v>1</v>
      </c>
      <c r="AK120" s="158">
        <f t="shared" si="33"/>
        <v>1</v>
      </c>
      <c r="AL120" s="211" t="s">
        <v>528</v>
      </c>
    </row>
    <row r="121" spans="1:38" ht="12.75" customHeight="1">
      <c r="A121" s="198" t="s">
        <v>478</v>
      </c>
      <c r="B121" s="101" t="s">
        <v>204</v>
      </c>
      <c r="C121" s="165">
        <f t="shared" si="34"/>
        <v>2</v>
      </c>
      <c r="D121" s="167">
        <f t="shared" si="35"/>
        <v>1</v>
      </c>
      <c r="E121" s="161">
        <f t="shared" si="36"/>
        <v>2</v>
      </c>
      <c r="F121" s="162">
        <f t="shared" si="37"/>
        <v>1</v>
      </c>
      <c r="G121" s="161">
        <f t="shared" si="26"/>
        <v>1</v>
      </c>
      <c r="H121" s="162">
        <f t="shared" si="27"/>
        <v>0</v>
      </c>
      <c r="I121" s="161">
        <f t="shared" si="28"/>
        <v>0</v>
      </c>
      <c r="J121" s="163">
        <f t="shared" si="29"/>
        <v>0</v>
      </c>
      <c r="K121" s="112">
        <f t="shared" si="40"/>
        <v>3</v>
      </c>
      <c r="L121" s="113">
        <f t="shared" si="41"/>
        <v>1</v>
      </c>
      <c r="M121" s="158">
        <f t="shared" si="32"/>
        <v>1</v>
      </c>
      <c r="N121" s="190" t="s">
        <v>113</v>
      </c>
      <c r="AA121" s="94">
        <v>2</v>
      </c>
      <c r="AB121" s="95">
        <v>1</v>
      </c>
      <c r="AC121" s="93">
        <v>2</v>
      </c>
      <c r="AD121" s="78">
        <v>1</v>
      </c>
      <c r="AE121" s="93">
        <v>1</v>
      </c>
      <c r="AF121" s="78"/>
      <c r="AG121" s="93"/>
      <c r="AH121" s="79"/>
      <c r="AI121" s="112">
        <f t="shared" si="38"/>
        <v>3</v>
      </c>
      <c r="AJ121" s="113">
        <f t="shared" si="39"/>
        <v>1</v>
      </c>
      <c r="AK121" s="158">
        <f t="shared" si="33"/>
        <v>1</v>
      </c>
      <c r="AL121" s="211" t="s">
        <v>528</v>
      </c>
    </row>
    <row r="122" spans="1:38" ht="12.75" customHeight="1">
      <c r="A122" s="198" t="s">
        <v>479</v>
      </c>
      <c r="B122" s="101" t="s">
        <v>205</v>
      </c>
      <c r="C122" s="165">
        <f t="shared" si="34"/>
        <v>1</v>
      </c>
      <c r="D122" s="167">
        <f t="shared" si="35"/>
        <v>0</v>
      </c>
      <c r="E122" s="161">
        <f t="shared" si="36"/>
        <v>0</v>
      </c>
      <c r="F122" s="162">
        <f t="shared" si="37"/>
        <v>0</v>
      </c>
      <c r="G122" s="161">
        <f t="shared" si="26"/>
        <v>0</v>
      </c>
      <c r="H122" s="162">
        <f t="shared" si="27"/>
        <v>0</v>
      </c>
      <c r="I122" s="161">
        <f t="shared" si="28"/>
        <v>0</v>
      </c>
      <c r="J122" s="163">
        <f t="shared" si="29"/>
        <v>0</v>
      </c>
      <c r="K122" s="112">
        <f t="shared" si="40"/>
        <v>0</v>
      </c>
      <c r="L122" s="113">
        <f t="shared" si="41"/>
        <v>0</v>
      </c>
      <c r="M122" s="158">
        <f t="shared" si="32"/>
        <v>0</v>
      </c>
      <c r="N122" s="190" t="s">
        <v>113</v>
      </c>
      <c r="AA122" s="94">
        <v>1</v>
      </c>
      <c r="AB122" s="95"/>
      <c r="AC122" s="93"/>
      <c r="AD122" s="78"/>
      <c r="AE122" s="93"/>
      <c r="AF122" s="78"/>
      <c r="AG122" s="93"/>
      <c r="AH122" s="79"/>
      <c r="AI122" s="112">
        <f t="shared" si="38"/>
        <v>0</v>
      </c>
      <c r="AJ122" s="113">
        <f t="shared" si="39"/>
        <v>0</v>
      </c>
      <c r="AK122" s="158">
        <f t="shared" si="33"/>
        <v>0</v>
      </c>
      <c r="AL122" s="211" t="s">
        <v>528</v>
      </c>
    </row>
    <row r="123" spans="1:38" ht="12.75" customHeight="1">
      <c r="A123" s="198" t="s">
        <v>480</v>
      </c>
      <c r="B123" s="101" t="s">
        <v>206</v>
      </c>
      <c r="C123" s="165">
        <f t="shared" si="34"/>
        <v>0</v>
      </c>
      <c r="D123" s="167">
        <f t="shared" si="35"/>
        <v>1</v>
      </c>
      <c r="E123" s="161">
        <f t="shared" si="36"/>
        <v>0</v>
      </c>
      <c r="F123" s="162">
        <f t="shared" si="37"/>
        <v>1</v>
      </c>
      <c r="G123" s="161">
        <f t="shared" si="26"/>
        <v>0</v>
      </c>
      <c r="H123" s="162">
        <f t="shared" si="27"/>
        <v>0</v>
      </c>
      <c r="I123" s="161">
        <f t="shared" si="28"/>
        <v>0</v>
      </c>
      <c r="J123" s="163">
        <f t="shared" si="29"/>
        <v>0</v>
      </c>
      <c r="K123" s="112">
        <f t="shared" si="40"/>
        <v>0</v>
      </c>
      <c r="L123" s="113">
        <f t="shared" si="41"/>
        <v>1</v>
      </c>
      <c r="M123" s="158">
        <f t="shared" si="32"/>
        <v>1</v>
      </c>
      <c r="N123" s="190" t="s">
        <v>113</v>
      </c>
      <c r="AA123" s="94"/>
      <c r="AB123" s="95">
        <v>1</v>
      </c>
      <c r="AC123" s="93"/>
      <c r="AD123" s="78">
        <v>1</v>
      </c>
      <c r="AE123" s="93"/>
      <c r="AF123" s="78"/>
      <c r="AG123" s="93"/>
      <c r="AH123" s="79"/>
      <c r="AI123" s="112">
        <f t="shared" si="38"/>
        <v>0</v>
      </c>
      <c r="AJ123" s="113">
        <f t="shared" si="39"/>
        <v>1</v>
      </c>
      <c r="AK123" s="158">
        <f t="shared" si="33"/>
        <v>1</v>
      </c>
      <c r="AL123" s="211" t="s">
        <v>528</v>
      </c>
    </row>
    <row r="124" spans="1:38" ht="12.75" customHeight="1">
      <c r="A124" s="198" t="s">
        <v>481</v>
      </c>
      <c r="B124" s="101" t="s">
        <v>207</v>
      </c>
      <c r="C124" s="165">
        <f t="shared" si="34"/>
        <v>0</v>
      </c>
      <c r="D124" s="167">
        <f t="shared" si="35"/>
        <v>0</v>
      </c>
      <c r="E124" s="161">
        <f t="shared" si="36"/>
        <v>0</v>
      </c>
      <c r="F124" s="162">
        <f t="shared" si="37"/>
        <v>0</v>
      </c>
      <c r="G124" s="161">
        <f t="shared" si="26"/>
        <v>0</v>
      </c>
      <c r="H124" s="162">
        <f t="shared" si="27"/>
        <v>0</v>
      </c>
      <c r="I124" s="161">
        <f t="shared" si="28"/>
        <v>0</v>
      </c>
      <c r="J124" s="163">
        <f t="shared" si="29"/>
        <v>0</v>
      </c>
      <c r="K124" s="112">
        <f t="shared" si="40"/>
        <v>0</v>
      </c>
      <c r="L124" s="113">
        <f t="shared" si="41"/>
        <v>0</v>
      </c>
      <c r="M124" s="158">
        <f t="shared" si="32"/>
        <v>0</v>
      </c>
      <c r="N124" s="190" t="s">
        <v>113</v>
      </c>
      <c r="AA124" s="94"/>
      <c r="AB124" s="95"/>
      <c r="AC124" s="93"/>
      <c r="AD124" s="78"/>
      <c r="AE124" s="93"/>
      <c r="AF124" s="78"/>
      <c r="AG124" s="93"/>
      <c r="AH124" s="79"/>
      <c r="AI124" s="112">
        <f t="shared" si="38"/>
        <v>0</v>
      </c>
      <c r="AJ124" s="113">
        <f t="shared" si="39"/>
        <v>0</v>
      </c>
      <c r="AK124" s="158">
        <f t="shared" si="33"/>
        <v>0</v>
      </c>
      <c r="AL124" s="211" t="s">
        <v>528</v>
      </c>
    </row>
    <row r="125" spans="1:38" ht="12.75" customHeight="1">
      <c r="A125" s="198" t="s">
        <v>482</v>
      </c>
      <c r="B125" s="101" t="s">
        <v>208</v>
      </c>
      <c r="C125" s="165">
        <f t="shared" si="34"/>
        <v>1</v>
      </c>
      <c r="D125" s="167">
        <f t="shared" si="35"/>
        <v>4</v>
      </c>
      <c r="E125" s="161">
        <f t="shared" si="36"/>
        <v>1</v>
      </c>
      <c r="F125" s="162">
        <f t="shared" si="37"/>
        <v>3</v>
      </c>
      <c r="G125" s="161">
        <f t="shared" si="26"/>
        <v>0</v>
      </c>
      <c r="H125" s="162">
        <f t="shared" si="27"/>
        <v>0</v>
      </c>
      <c r="I125" s="161">
        <f t="shared" si="28"/>
        <v>0</v>
      </c>
      <c r="J125" s="163">
        <f t="shared" si="29"/>
        <v>1</v>
      </c>
      <c r="K125" s="112">
        <f t="shared" si="40"/>
        <v>1</v>
      </c>
      <c r="L125" s="113">
        <f t="shared" si="41"/>
        <v>4</v>
      </c>
      <c r="M125" s="158">
        <f t="shared" si="32"/>
        <v>1</v>
      </c>
      <c r="N125" s="190" t="s">
        <v>113</v>
      </c>
      <c r="AA125" s="94">
        <v>1</v>
      </c>
      <c r="AB125" s="95">
        <v>4</v>
      </c>
      <c r="AC125" s="93">
        <v>1</v>
      </c>
      <c r="AD125" s="78">
        <v>3</v>
      </c>
      <c r="AE125" s="93"/>
      <c r="AF125" s="78"/>
      <c r="AG125" s="93"/>
      <c r="AH125" s="79">
        <v>1</v>
      </c>
      <c r="AI125" s="112">
        <f t="shared" si="38"/>
        <v>1</v>
      </c>
      <c r="AJ125" s="113">
        <f t="shared" si="39"/>
        <v>4</v>
      </c>
      <c r="AK125" s="158">
        <f t="shared" si="33"/>
        <v>1</v>
      </c>
      <c r="AL125" s="211" t="s">
        <v>528</v>
      </c>
    </row>
    <row r="126" spans="1:38" ht="12.75" customHeight="1">
      <c r="A126" s="198" t="s">
        <v>483</v>
      </c>
      <c r="B126" s="101" t="s">
        <v>209</v>
      </c>
      <c r="C126" s="165">
        <f t="shared" si="34"/>
        <v>0</v>
      </c>
      <c r="D126" s="167">
        <f t="shared" si="35"/>
        <v>0</v>
      </c>
      <c r="E126" s="161">
        <f t="shared" si="36"/>
        <v>0</v>
      </c>
      <c r="F126" s="162">
        <f t="shared" si="37"/>
        <v>0</v>
      </c>
      <c r="G126" s="161">
        <f t="shared" si="26"/>
        <v>0</v>
      </c>
      <c r="H126" s="162">
        <f t="shared" si="27"/>
        <v>0</v>
      </c>
      <c r="I126" s="161">
        <f t="shared" si="28"/>
        <v>0</v>
      </c>
      <c r="J126" s="163">
        <f t="shared" si="29"/>
        <v>0</v>
      </c>
      <c r="K126" s="112">
        <f t="shared" si="40"/>
        <v>0</v>
      </c>
      <c r="L126" s="113">
        <f t="shared" si="41"/>
        <v>0</v>
      </c>
      <c r="M126" s="158">
        <f t="shared" si="32"/>
        <v>0</v>
      </c>
      <c r="N126" s="190" t="s">
        <v>113</v>
      </c>
      <c r="AA126" s="94"/>
      <c r="AB126" s="95"/>
      <c r="AC126" s="93"/>
      <c r="AD126" s="78"/>
      <c r="AE126" s="93"/>
      <c r="AF126" s="78"/>
      <c r="AG126" s="93"/>
      <c r="AH126" s="79"/>
      <c r="AI126" s="112">
        <f t="shared" si="38"/>
        <v>0</v>
      </c>
      <c r="AJ126" s="113">
        <f t="shared" si="39"/>
        <v>0</v>
      </c>
      <c r="AK126" s="158">
        <f t="shared" si="33"/>
        <v>0</v>
      </c>
      <c r="AL126" s="211" t="s">
        <v>528</v>
      </c>
    </row>
    <row r="127" spans="1:38" ht="12.75" customHeight="1">
      <c r="A127" s="198" t="s">
        <v>484</v>
      </c>
      <c r="B127" s="101" t="s">
        <v>210</v>
      </c>
      <c r="C127" s="165">
        <f t="shared" si="34"/>
        <v>1</v>
      </c>
      <c r="D127" s="167">
        <f t="shared" si="35"/>
        <v>0</v>
      </c>
      <c r="E127" s="161">
        <f t="shared" si="36"/>
        <v>1</v>
      </c>
      <c r="F127" s="162">
        <f t="shared" si="37"/>
        <v>0</v>
      </c>
      <c r="G127" s="161">
        <f t="shared" si="26"/>
        <v>0</v>
      </c>
      <c r="H127" s="162">
        <f t="shared" si="27"/>
        <v>0</v>
      </c>
      <c r="I127" s="161">
        <f t="shared" si="28"/>
        <v>0</v>
      </c>
      <c r="J127" s="163">
        <f t="shared" si="29"/>
        <v>0</v>
      </c>
      <c r="K127" s="112">
        <f t="shared" si="40"/>
        <v>1</v>
      </c>
      <c r="L127" s="113">
        <f t="shared" si="41"/>
        <v>0</v>
      </c>
      <c r="M127" s="158">
        <f t="shared" si="32"/>
        <v>1</v>
      </c>
      <c r="N127" s="190" t="s">
        <v>113</v>
      </c>
      <c r="AA127" s="94">
        <v>1</v>
      </c>
      <c r="AB127" s="95"/>
      <c r="AC127" s="93">
        <v>1</v>
      </c>
      <c r="AD127" s="78"/>
      <c r="AE127" s="93"/>
      <c r="AF127" s="78"/>
      <c r="AG127" s="93"/>
      <c r="AH127" s="79"/>
      <c r="AI127" s="112">
        <f t="shared" si="38"/>
        <v>1</v>
      </c>
      <c r="AJ127" s="113">
        <f t="shared" si="39"/>
        <v>0</v>
      </c>
      <c r="AK127" s="158">
        <f t="shared" si="33"/>
        <v>1</v>
      </c>
      <c r="AL127" s="211" t="s">
        <v>528</v>
      </c>
    </row>
    <row r="128" spans="1:38" ht="12.75" customHeight="1">
      <c r="A128" s="198" t="s">
        <v>485</v>
      </c>
      <c r="B128" s="101" t="s">
        <v>211</v>
      </c>
      <c r="C128" s="165">
        <f t="shared" si="34"/>
        <v>1</v>
      </c>
      <c r="D128" s="167">
        <f t="shared" si="35"/>
        <v>0</v>
      </c>
      <c r="E128" s="161">
        <f t="shared" si="36"/>
        <v>1</v>
      </c>
      <c r="F128" s="162">
        <f t="shared" si="37"/>
        <v>1</v>
      </c>
      <c r="G128" s="161">
        <f t="shared" si="26"/>
        <v>0</v>
      </c>
      <c r="H128" s="162">
        <f t="shared" si="27"/>
        <v>0</v>
      </c>
      <c r="I128" s="161">
        <f t="shared" si="28"/>
        <v>0</v>
      </c>
      <c r="J128" s="163">
        <f t="shared" si="29"/>
        <v>0</v>
      </c>
      <c r="K128" s="112">
        <f t="shared" si="40"/>
        <v>1</v>
      </c>
      <c r="L128" s="113">
        <f t="shared" si="41"/>
        <v>1</v>
      </c>
      <c r="M128" s="158">
        <f t="shared" si="32"/>
        <v>1</v>
      </c>
      <c r="N128" s="190" t="s">
        <v>113</v>
      </c>
      <c r="AA128" s="94">
        <v>1</v>
      </c>
      <c r="AB128" s="95"/>
      <c r="AC128" s="93">
        <v>1</v>
      </c>
      <c r="AD128" s="78">
        <v>1</v>
      </c>
      <c r="AE128" s="93"/>
      <c r="AF128" s="78"/>
      <c r="AG128" s="93"/>
      <c r="AH128" s="79"/>
      <c r="AI128" s="112">
        <f t="shared" si="38"/>
        <v>1</v>
      </c>
      <c r="AJ128" s="113">
        <f t="shared" si="39"/>
        <v>1</v>
      </c>
      <c r="AK128" s="158">
        <f t="shared" si="33"/>
        <v>1</v>
      </c>
      <c r="AL128" s="211" t="s">
        <v>528</v>
      </c>
    </row>
    <row r="129" spans="1:38" ht="12.75" customHeight="1">
      <c r="A129" s="198" t="s">
        <v>486</v>
      </c>
      <c r="B129" s="101" t="s">
        <v>212</v>
      </c>
      <c r="C129" s="165">
        <f t="shared" si="34"/>
        <v>1</v>
      </c>
      <c r="D129" s="167">
        <f t="shared" si="35"/>
        <v>1</v>
      </c>
      <c r="E129" s="161">
        <f t="shared" si="36"/>
        <v>1</v>
      </c>
      <c r="F129" s="162">
        <f t="shared" si="37"/>
        <v>0</v>
      </c>
      <c r="G129" s="161">
        <f t="shared" si="26"/>
        <v>0</v>
      </c>
      <c r="H129" s="162">
        <f t="shared" si="27"/>
        <v>0</v>
      </c>
      <c r="I129" s="161">
        <f t="shared" si="28"/>
        <v>0</v>
      </c>
      <c r="J129" s="163">
        <f t="shared" si="29"/>
        <v>0</v>
      </c>
      <c r="K129" s="112">
        <f t="shared" si="40"/>
        <v>1</v>
      </c>
      <c r="L129" s="113">
        <f t="shared" si="41"/>
        <v>0</v>
      </c>
      <c r="M129" s="158">
        <f t="shared" si="32"/>
        <v>1</v>
      </c>
      <c r="N129" s="190" t="s">
        <v>113</v>
      </c>
      <c r="AA129" s="94">
        <v>1</v>
      </c>
      <c r="AB129" s="95">
        <v>1</v>
      </c>
      <c r="AC129" s="93">
        <v>1</v>
      </c>
      <c r="AD129" s="78"/>
      <c r="AE129" s="93"/>
      <c r="AF129" s="78"/>
      <c r="AG129" s="93"/>
      <c r="AH129" s="79"/>
      <c r="AI129" s="112">
        <f t="shared" si="38"/>
        <v>1</v>
      </c>
      <c r="AJ129" s="113">
        <f t="shared" si="39"/>
        <v>0</v>
      </c>
      <c r="AK129" s="158">
        <f t="shared" si="33"/>
        <v>1</v>
      </c>
      <c r="AL129" s="211" t="s">
        <v>528</v>
      </c>
    </row>
    <row r="130" spans="1:38" ht="12.75" customHeight="1">
      <c r="A130" s="198" t="s">
        <v>487</v>
      </c>
      <c r="B130" s="101" t="s">
        <v>213</v>
      </c>
      <c r="C130" s="165">
        <f t="shared" si="34"/>
        <v>0</v>
      </c>
      <c r="D130" s="167">
        <f t="shared" si="35"/>
        <v>0</v>
      </c>
      <c r="E130" s="161">
        <f t="shared" si="36"/>
        <v>0</v>
      </c>
      <c r="F130" s="162">
        <f t="shared" si="37"/>
        <v>0</v>
      </c>
      <c r="G130" s="161">
        <f t="shared" si="26"/>
        <v>0</v>
      </c>
      <c r="H130" s="162">
        <f t="shared" si="27"/>
        <v>0</v>
      </c>
      <c r="I130" s="161">
        <f t="shared" si="28"/>
        <v>0</v>
      </c>
      <c r="J130" s="163">
        <f t="shared" si="29"/>
        <v>0</v>
      </c>
      <c r="K130" s="112">
        <f t="shared" si="40"/>
        <v>0</v>
      </c>
      <c r="L130" s="113">
        <f t="shared" si="41"/>
        <v>0</v>
      </c>
      <c r="M130" s="158">
        <f t="shared" si="32"/>
        <v>0</v>
      </c>
      <c r="N130" s="190" t="s">
        <v>113</v>
      </c>
      <c r="AA130" s="94"/>
      <c r="AB130" s="95"/>
      <c r="AC130" s="93"/>
      <c r="AD130" s="78"/>
      <c r="AE130" s="93"/>
      <c r="AF130" s="78"/>
      <c r="AG130" s="93"/>
      <c r="AH130" s="79"/>
      <c r="AI130" s="112">
        <f t="shared" si="38"/>
        <v>0</v>
      </c>
      <c r="AJ130" s="113">
        <f t="shared" si="39"/>
        <v>0</v>
      </c>
      <c r="AK130" s="158">
        <f t="shared" si="33"/>
        <v>0</v>
      </c>
      <c r="AL130" s="211" t="s">
        <v>528</v>
      </c>
    </row>
    <row r="131" spans="1:38" ht="12.75" customHeight="1">
      <c r="A131" s="198" t="s">
        <v>488</v>
      </c>
      <c r="B131" s="101" t="s">
        <v>319</v>
      </c>
      <c r="C131" s="165">
        <f t="shared" si="34"/>
        <v>0</v>
      </c>
      <c r="D131" s="167">
        <f t="shared" si="35"/>
        <v>14</v>
      </c>
      <c r="E131" s="161">
        <f t="shared" si="36"/>
        <v>0</v>
      </c>
      <c r="F131" s="162">
        <f t="shared" si="37"/>
        <v>13</v>
      </c>
      <c r="G131" s="161">
        <f t="shared" si="26"/>
        <v>0</v>
      </c>
      <c r="H131" s="162">
        <f t="shared" si="27"/>
        <v>0</v>
      </c>
      <c r="I131" s="161">
        <f t="shared" si="28"/>
        <v>0</v>
      </c>
      <c r="J131" s="163">
        <f t="shared" si="29"/>
        <v>1</v>
      </c>
      <c r="K131" s="112">
        <f t="shared" si="40"/>
        <v>0</v>
      </c>
      <c r="L131" s="113">
        <f t="shared" si="41"/>
        <v>14</v>
      </c>
      <c r="M131" s="158">
        <f>IF((K131+L131)&gt;0,1,0)</f>
        <v>1</v>
      </c>
      <c r="N131" s="190" t="s">
        <v>110</v>
      </c>
      <c r="AA131" s="94"/>
      <c r="AB131" s="95">
        <v>14</v>
      </c>
      <c r="AC131" s="93"/>
      <c r="AD131" s="78">
        <v>13</v>
      </c>
      <c r="AE131" s="93"/>
      <c r="AF131" s="78"/>
      <c r="AG131" s="93"/>
      <c r="AH131" s="79">
        <v>1</v>
      </c>
      <c r="AI131" s="112">
        <f t="shared" si="38"/>
        <v>0</v>
      </c>
      <c r="AJ131" s="113">
        <f t="shared" si="39"/>
        <v>14</v>
      </c>
      <c r="AK131" s="158">
        <f t="shared" si="33"/>
        <v>1</v>
      </c>
      <c r="AL131" s="212" t="s">
        <v>363</v>
      </c>
    </row>
    <row r="132" spans="1:38" ht="12.75" customHeight="1">
      <c r="A132" s="198" t="s">
        <v>489</v>
      </c>
      <c r="B132" s="101" t="s">
        <v>214</v>
      </c>
      <c r="C132" s="165">
        <f t="shared" si="34"/>
        <v>8</v>
      </c>
      <c r="D132" s="167">
        <f t="shared" si="35"/>
        <v>47</v>
      </c>
      <c r="E132" s="161">
        <f t="shared" si="36"/>
        <v>7</v>
      </c>
      <c r="F132" s="162">
        <f t="shared" si="37"/>
        <v>38</v>
      </c>
      <c r="G132" s="161">
        <f t="shared" si="26"/>
        <v>0</v>
      </c>
      <c r="H132" s="162">
        <f t="shared" si="27"/>
        <v>1</v>
      </c>
      <c r="I132" s="161">
        <f t="shared" si="28"/>
        <v>0</v>
      </c>
      <c r="J132" s="163">
        <f t="shared" si="29"/>
        <v>6</v>
      </c>
      <c r="K132" s="112">
        <f t="shared" si="40"/>
        <v>7</v>
      </c>
      <c r="L132" s="113">
        <f t="shared" si="41"/>
        <v>45</v>
      </c>
      <c r="M132" s="158">
        <f t="shared" si="32"/>
        <v>1</v>
      </c>
      <c r="N132" s="190" t="s">
        <v>110</v>
      </c>
      <c r="AA132" s="94">
        <v>8</v>
      </c>
      <c r="AB132" s="95">
        <v>47</v>
      </c>
      <c r="AC132" s="93">
        <v>7</v>
      </c>
      <c r="AD132" s="78">
        <v>38</v>
      </c>
      <c r="AE132" s="93"/>
      <c r="AF132" s="78">
        <v>1</v>
      </c>
      <c r="AG132" s="93"/>
      <c r="AH132" s="79">
        <v>6</v>
      </c>
      <c r="AI132" s="112">
        <f t="shared" si="38"/>
        <v>7</v>
      </c>
      <c r="AJ132" s="113">
        <f t="shared" si="39"/>
        <v>45</v>
      </c>
      <c r="AK132" s="158">
        <f t="shared" si="33"/>
        <v>1</v>
      </c>
      <c r="AL132" s="212" t="s">
        <v>363</v>
      </c>
    </row>
    <row r="133" spans="1:38" ht="12.75" customHeight="1">
      <c r="A133" s="198" t="s">
        <v>490</v>
      </c>
      <c r="B133" s="101" t="s">
        <v>320</v>
      </c>
      <c r="C133" s="165">
        <f t="shared" si="34"/>
        <v>8</v>
      </c>
      <c r="D133" s="167">
        <f t="shared" si="35"/>
        <v>2</v>
      </c>
      <c r="E133" s="161">
        <f t="shared" si="36"/>
        <v>7</v>
      </c>
      <c r="F133" s="162">
        <f t="shared" si="37"/>
        <v>2</v>
      </c>
      <c r="G133" s="161">
        <f t="shared" si="26"/>
        <v>0</v>
      </c>
      <c r="H133" s="162">
        <f t="shared" si="27"/>
        <v>0</v>
      </c>
      <c r="I133" s="161">
        <f t="shared" si="28"/>
        <v>0</v>
      </c>
      <c r="J133" s="163">
        <f t="shared" si="29"/>
        <v>0</v>
      </c>
      <c r="K133" s="112">
        <f t="shared" si="40"/>
        <v>7</v>
      </c>
      <c r="L133" s="113">
        <f t="shared" si="41"/>
        <v>2</v>
      </c>
      <c r="M133" s="158">
        <f aca="true" t="shared" si="43" ref="M133:M141">IF((K133+L133)&gt;0,1,0)</f>
        <v>1</v>
      </c>
      <c r="N133" s="190" t="s">
        <v>110</v>
      </c>
      <c r="AA133" s="94">
        <v>8</v>
      </c>
      <c r="AB133" s="95">
        <v>2</v>
      </c>
      <c r="AC133" s="93">
        <v>7</v>
      </c>
      <c r="AD133" s="78">
        <v>2</v>
      </c>
      <c r="AE133" s="93"/>
      <c r="AF133" s="78"/>
      <c r="AG133" s="93"/>
      <c r="AH133" s="79"/>
      <c r="AI133" s="112">
        <f t="shared" si="38"/>
        <v>7</v>
      </c>
      <c r="AJ133" s="113">
        <f t="shared" si="39"/>
        <v>2</v>
      </c>
      <c r="AK133" s="158">
        <f t="shared" si="33"/>
        <v>1</v>
      </c>
      <c r="AL133" s="212" t="s">
        <v>363</v>
      </c>
    </row>
    <row r="134" spans="1:38" ht="12.75" customHeight="1">
      <c r="A134" s="198" t="s">
        <v>491</v>
      </c>
      <c r="B134" s="101" t="s">
        <v>215</v>
      </c>
      <c r="C134" s="165">
        <f aca="true" t="shared" si="44" ref="C134:C158">ROUND(AA134,0)</f>
        <v>20</v>
      </c>
      <c r="D134" s="167">
        <f aca="true" t="shared" si="45" ref="D134:D158">ROUND(AB134,0)</f>
        <v>17</v>
      </c>
      <c r="E134" s="161">
        <f aca="true" t="shared" si="46" ref="E134:E158">ROUND(AC134,0)</f>
        <v>20</v>
      </c>
      <c r="F134" s="162">
        <f aca="true" t="shared" si="47" ref="F134:F158">ROUND(AD134,0)</f>
        <v>14</v>
      </c>
      <c r="G134" s="161">
        <f aca="true" t="shared" si="48" ref="G134:G139">ROUND(AE134,0)</f>
        <v>0</v>
      </c>
      <c r="H134" s="162">
        <f aca="true" t="shared" si="49" ref="H134:H139">ROUND(AF134,0)</f>
        <v>0</v>
      </c>
      <c r="I134" s="161">
        <f aca="true" t="shared" si="50" ref="I134:I139">ROUND(AG134,0)</f>
        <v>0</v>
      </c>
      <c r="J134" s="163">
        <f aca="true" t="shared" si="51" ref="J134:J139">ROUND(AH134,0)</f>
        <v>2</v>
      </c>
      <c r="K134" s="112">
        <f t="shared" si="40"/>
        <v>20</v>
      </c>
      <c r="L134" s="113">
        <f t="shared" si="41"/>
        <v>16</v>
      </c>
      <c r="M134" s="158">
        <f t="shared" si="43"/>
        <v>1</v>
      </c>
      <c r="N134" s="190" t="s">
        <v>110</v>
      </c>
      <c r="AA134" s="94">
        <v>20</v>
      </c>
      <c r="AB134" s="95">
        <v>17</v>
      </c>
      <c r="AC134" s="93">
        <v>20</v>
      </c>
      <c r="AD134" s="78">
        <v>14</v>
      </c>
      <c r="AE134" s="93"/>
      <c r="AF134" s="78"/>
      <c r="AG134" s="93"/>
      <c r="AH134" s="79">
        <v>2</v>
      </c>
      <c r="AI134" s="112">
        <f aca="true" t="shared" si="52" ref="AI134:AI158">AC134+AE134+AG134</f>
        <v>20</v>
      </c>
      <c r="AJ134" s="113">
        <f aca="true" t="shared" si="53" ref="AJ134:AJ158">AD134+AF134+AH134</f>
        <v>16</v>
      </c>
      <c r="AK134" s="158">
        <f t="shared" si="33"/>
        <v>1</v>
      </c>
      <c r="AL134" s="212" t="s">
        <v>363</v>
      </c>
    </row>
    <row r="135" spans="1:38" ht="12.75" customHeight="1">
      <c r="A135" s="198" t="s">
        <v>492</v>
      </c>
      <c r="B135" s="101" t="s">
        <v>216</v>
      </c>
      <c r="C135" s="165">
        <f t="shared" si="44"/>
        <v>0</v>
      </c>
      <c r="D135" s="167">
        <f t="shared" si="45"/>
        <v>0</v>
      </c>
      <c r="E135" s="161">
        <f t="shared" si="46"/>
        <v>0</v>
      </c>
      <c r="F135" s="162">
        <f t="shared" si="47"/>
        <v>0</v>
      </c>
      <c r="G135" s="161">
        <f t="shared" si="48"/>
        <v>0</v>
      </c>
      <c r="H135" s="162">
        <f t="shared" si="49"/>
        <v>0</v>
      </c>
      <c r="I135" s="161">
        <f t="shared" si="50"/>
        <v>0</v>
      </c>
      <c r="J135" s="163">
        <f t="shared" si="51"/>
        <v>0</v>
      </c>
      <c r="K135" s="112">
        <f t="shared" si="40"/>
        <v>0</v>
      </c>
      <c r="L135" s="113">
        <f t="shared" si="41"/>
        <v>0</v>
      </c>
      <c r="M135" s="158">
        <f t="shared" si="43"/>
        <v>0</v>
      </c>
      <c r="N135" s="190" t="s">
        <v>110</v>
      </c>
      <c r="AA135" s="94"/>
      <c r="AB135" s="95"/>
      <c r="AC135" s="93"/>
      <c r="AD135" s="78"/>
      <c r="AE135" s="93"/>
      <c r="AF135" s="78"/>
      <c r="AG135" s="93"/>
      <c r="AH135" s="79"/>
      <c r="AI135" s="112">
        <f t="shared" si="52"/>
        <v>0</v>
      </c>
      <c r="AJ135" s="113">
        <f t="shared" si="53"/>
        <v>0</v>
      </c>
      <c r="AK135" s="158">
        <f aca="true" t="shared" si="54" ref="AK135:AK158">IF((AI135+AJ135)&gt;0,1,0)</f>
        <v>0</v>
      </c>
      <c r="AL135" s="212" t="s">
        <v>363</v>
      </c>
    </row>
    <row r="136" spans="1:38" ht="12.75" customHeight="1">
      <c r="A136" s="198" t="s">
        <v>493</v>
      </c>
      <c r="B136" s="101" t="s">
        <v>217</v>
      </c>
      <c r="C136" s="165">
        <f t="shared" si="44"/>
        <v>34</v>
      </c>
      <c r="D136" s="167">
        <f t="shared" si="45"/>
        <v>13</v>
      </c>
      <c r="E136" s="161">
        <f t="shared" si="46"/>
        <v>29</v>
      </c>
      <c r="F136" s="162">
        <f t="shared" si="47"/>
        <v>12</v>
      </c>
      <c r="G136" s="161">
        <f t="shared" si="48"/>
        <v>0</v>
      </c>
      <c r="H136" s="162">
        <f t="shared" si="49"/>
        <v>1</v>
      </c>
      <c r="I136" s="161">
        <f t="shared" si="50"/>
        <v>1</v>
      </c>
      <c r="J136" s="163">
        <f t="shared" si="51"/>
        <v>0</v>
      </c>
      <c r="K136" s="112">
        <f t="shared" si="40"/>
        <v>30</v>
      </c>
      <c r="L136" s="113">
        <f t="shared" si="41"/>
        <v>13</v>
      </c>
      <c r="M136" s="158">
        <f t="shared" si="43"/>
        <v>1</v>
      </c>
      <c r="N136" s="190" t="s">
        <v>110</v>
      </c>
      <c r="AA136" s="94">
        <v>34</v>
      </c>
      <c r="AB136" s="95">
        <v>13</v>
      </c>
      <c r="AC136" s="93">
        <v>29</v>
      </c>
      <c r="AD136" s="78">
        <v>12</v>
      </c>
      <c r="AE136" s="93"/>
      <c r="AF136" s="78">
        <v>1</v>
      </c>
      <c r="AG136" s="93">
        <v>1</v>
      </c>
      <c r="AH136" s="79"/>
      <c r="AI136" s="112">
        <f t="shared" si="52"/>
        <v>30</v>
      </c>
      <c r="AJ136" s="113">
        <f t="shared" si="53"/>
        <v>13</v>
      </c>
      <c r="AK136" s="158">
        <f t="shared" si="54"/>
        <v>1</v>
      </c>
      <c r="AL136" s="212" t="s">
        <v>363</v>
      </c>
    </row>
    <row r="137" spans="1:38" ht="12.75" customHeight="1">
      <c r="A137" s="198" t="s">
        <v>494</v>
      </c>
      <c r="B137" s="101" t="s">
        <v>218</v>
      </c>
      <c r="C137" s="165">
        <f t="shared" si="44"/>
        <v>8</v>
      </c>
      <c r="D137" s="167">
        <f t="shared" si="45"/>
        <v>3</v>
      </c>
      <c r="E137" s="161">
        <f t="shared" si="46"/>
        <v>7</v>
      </c>
      <c r="F137" s="162">
        <f t="shared" si="47"/>
        <v>3</v>
      </c>
      <c r="G137" s="161">
        <f t="shared" si="48"/>
        <v>1</v>
      </c>
      <c r="H137" s="162">
        <f t="shared" si="49"/>
        <v>0</v>
      </c>
      <c r="I137" s="161">
        <f t="shared" si="50"/>
        <v>0</v>
      </c>
      <c r="J137" s="163">
        <f t="shared" si="51"/>
        <v>0</v>
      </c>
      <c r="K137" s="112">
        <f t="shared" si="40"/>
        <v>8</v>
      </c>
      <c r="L137" s="113">
        <f t="shared" si="41"/>
        <v>3</v>
      </c>
      <c r="M137" s="158">
        <f t="shared" si="43"/>
        <v>1</v>
      </c>
      <c r="N137" s="190" t="s">
        <v>110</v>
      </c>
      <c r="AA137" s="94">
        <v>8</v>
      </c>
      <c r="AB137" s="95">
        <v>3</v>
      </c>
      <c r="AC137" s="93">
        <v>7</v>
      </c>
      <c r="AD137" s="78">
        <v>3</v>
      </c>
      <c r="AE137" s="93">
        <v>1</v>
      </c>
      <c r="AF137" s="78"/>
      <c r="AG137" s="93"/>
      <c r="AH137" s="79"/>
      <c r="AI137" s="112">
        <f t="shared" si="52"/>
        <v>8</v>
      </c>
      <c r="AJ137" s="113">
        <f t="shared" si="53"/>
        <v>3</v>
      </c>
      <c r="AK137" s="158">
        <f t="shared" si="54"/>
        <v>1</v>
      </c>
      <c r="AL137" s="212" t="s">
        <v>363</v>
      </c>
    </row>
    <row r="138" spans="1:38" ht="12.75" customHeight="1">
      <c r="A138" s="198" t="s">
        <v>495</v>
      </c>
      <c r="B138" s="101" t="s">
        <v>321</v>
      </c>
      <c r="C138" s="165">
        <f t="shared" si="44"/>
        <v>39</v>
      </c>
      <c r="D138" s="167">
        <f t="shared" si="45"/>
        <v>3</v>
      </c>
      <c r="E138" s="161">
        <f t="shared" si="46"/>
        <v>34</v>
      </c>
      <c r="F138" s="162">
        <f t="shared" si="47"/>
        <v>2</v>
      </c>
      <c r="G138" s="161">
        <f t="shared" si="48"/>
        <v>1</v>
      </c>
      <c r="H138" s="162">
        <f t="shared" si="49"/>
        <v>0</v>
      </c>
      <c r="I138" s="161">
        <f t="shared" si="50"/>
        <v>1</v>
      </c>
      <c r="J138" s="163">
        <f t="shared" si="51"/>
        <v>0</v>
      </c>
      <c r="K138" s="112">
        <f t="shared" si="40"/>
        <v>36</v>
      </c>
      <c r="L138" s="113">
        <f t="shared" si="41"/>
        <v>2</v>
      </c>
      <c r="M138" s="158">
        <f t="shared" si="43"/>
        <v>1</v>
      </c>
      <c r="N138" s="190" t="s">
        <v>110</v>
      </c>
      <c r="AA138" s="94">
        <v>39</v>
      </c>
      <c r="AB138" s="95">
        <v>3</v>
      </c>
      <c r="AC138" s="93">
        <v>34</v>
      </c>
      <c r="AD138" s="78">
        <v>2</v>
      </c>
      <c r="AE138" s="93">
        <v>1</v>
      </c>
      <c r="AF138" s="78"/>
      <c r="AG138" s="93">
        <v>1</v>
      </c>
      <c r="AH138" s="79"/>
      <c r="AI138" s="112">
        <f t="shared" si="52"/>
        <v>36</v>
      </c>
      <c r="AJ138" s="113">
        <f t="shared" si="53"/>
        <v>2</v>
      </c>
      <c r="AK138" s="158">
        <f t="shared" si="54"/>
        <v>1</v>
      </c>
      <c r="AL138" s="212" t="s">
        <v>363</v>
      </c>
    </row>
    <row r="139" spans="1:38" ht="12.75" customHeight="1">
      <c r="A139" s="198" t="s">
        <v>496</v>
      </c>
      <c r="B139" s="101" t="s">
        <v>219</v>
      </c>
      <c r="C139" s="165">
        <f t="shared" si="44"/>
        <v>54</v>
      </c>
      <c r="D139" s="167">
        <f t="shared" si="45"/>
        <v>25</v>
      </c>
      <c r="E139" s="161">
        <f t="shared" si="46"/>
        <v>55</v>
      </c>
      <c r="F139" s="162">
        <f t="shared" si="47"/>
        <v>18</v>
      </c>
      <c r="G139" s="161">
        <f t="shared" si="48"/>
        <v>1</v>
      </c>
      <c r="H139" s="162">
        <f t="shared" si="49"/>
        <v>1</v>
      </c>
      <c r="I139" s="161">
        <f t="shared" si="50"/>
        <v>0</v>
      </c>
      <c r="J139" s="163">
        <f t="shared" si="51"/>
        <v>2</v>
      </c>
      <c r="K139" s="112">
        <f t="shared" si="40"/>
        <v>56</v>
      </c>
      <c r="L139" s="113">
        <f t="shared" si="41"/>
        <v>21</v>
      </c>
      <c r="M139" s="158">
        <f t="shared" si="43"/>
        <v>1</v>
      </c>
      <c r="N139" s="190" t="s">
        <v>110</v>
      </c>
      <c r="AA139" s="94">
        <v>54</v>
      </c>
      <c r="AB139" s="95">
        <v>25</v>
      </c>
      <c r="AC139" s="93">
        <v>55</v>
      </c>
      <c r="AD139" s="78">
        <v>18</v>
      </c>
      <c r="AE139" s="93">
        <v>1</v>
      </c>
      <c r="AF139" s="78">
        <v>1</v>
      </c>
      <c r="AG139" s="93"/>
      <c r="AH139" s="79">
        <v>2</v>
      </c>
      <c r="AI139" s="112">
        <f t="shared" si="52"/>
        <v>56</v>
      </c>
      <c r="AJ139" s="113">
        <f t="shared" si="53"/>
        <v>21</v>
      </c>
      <c r="AK139" s="158">
        <f t="shared" si="54"/>
        <v>1</v>
      </c>
      <c r="AL139" s="212" t="s">
        <v>363</v>
      </c>
    </row>
    <row r="140" spans="1:38" ht="12.75" customHeight="1">
      <c r="A140" s="199" t="s">
        <v>497</v>
      </c>
      <c r="B140" s="195" t="s">
        <v>220</v>
      </c>
      <c r="C140" s="165">
        <f t="shared" si="44"/>
        <v>150</v>
      </c>
      <c r="D140" s="167">
        <f t="shared" si="45"/>
        <v>693</v>
      </c>
      <c r="E140" s="161">
        <f t="shared" si="46"/>
        <v>167</v>
      </c>
      <c r="F140" s="162">
        <f t="shared" si="47"/>
        <v>717</v>
      </c>
      <c r="G140" s="161">
        <f aca="true" t="shared" si="55" ref="G140:J141">ROUND(AE140,0)</f>
        <v>0</v>
      </c>
      <c r="H140" s="162">
        <f t="shared" si="55"/>
        <v>2</v>
      </c>
      <c r="I140" s="161">
        <f t="shared" si="55"/>
        <v>0</v>
      </c>
      <c r="J140" s="163">
        <f t="shared" si="55"/>
        <v>38</v>
      </c>
      <c r="K140" s="112">
        <f>E140+G140+I140</f>
        <v>167</v>
      </c>
      <c r="L140" s="113">
        <f>F140+H140+J140</f>
        <v>757</v>
      </c>
      <c r="M140" s="158">
        <f t="shared" si="43"/>
        <v>1</v>
      </c>
      <c r="N140" s="190" t="s">
        <v>110</v>
      </c>
      <c r="AA140" s="94">
        <v>150</v>
      </c>
      <c r="AB140" s="95">
        <v>693</v>
      </c>
      <c r="AC140" s="93">
        <v>167</v>
      </c>
      <c r="AD140" s="78">
        <v>717</v>
      </c>
      <c r="AE140" s="194"/>
      <c r="AF140" s="79">
        <v>2</v>
      </c>
      <c r="AG140" s="194"/>
      <c r="AH140" s="79">
        <v>38</v>
      </c>
      <c r="AI140" s="112">
        <f t="shared" si="52"/>
        <v>167</v>
      </c>
      <c r="AJ140" s="113">
        <f t="shared" si="53"/>
        <v>757</v>
      </c>
      <c r="AK140" s="158">
        <f t="shared" si="54"/>
        <v>1</v>
      </c>
      <c r="AL140" s="212" t="s">
        <v>363</v>
      </c>
    </row>
    <row r="141" spans="1:38" ht="12.75" customHeight="1">
      <c r="A141" s="199" t="s">
        <v>498</v>
      </c>
      <c r="B141" s="195" t="s">
        <v>221</v>
      </c>
      <c r="C141" s="165">
        <f t="shared" si="44"/>
        <v>67</v>
      </c>
      <c r="D141" s="167">
        <f t="shared" si="45"/>
        <v>151</v>
      </c>
      <c r="E141" s="161">
        <f t="shared" si="46"/>
        <v>58</v>
      </c>
      <c r="F141" s="162">
        <f t="shared" si="47"/>
        <v>114</v>
      </c>
      <c r="G141" s="161">
        <f t="shared" si="55"/>
        <v>0</v>
      </c>
      <c r="H141" s="162">
        <f t="shared" si="55"/>
        <v>0</v>
      </c>
      <c r="I141" s="161">
        <f t="shared" si="55"/>
        <v>6</v>
      </c>
      <c r="J141" s="163">
        <f t="shared" si="55"/>
        <v>27</v>
      </c>
      <c r="K141" s="112">
        <f>E141+G141+I141</f>
        <v>64</v>
      </c>
      <c r="L141" s="113">
        <f>F141+H141+J141</f>
        <v>141</v>
      </c>
      <c r="M141" s="158">
        <f t="shared" si="43"/>
        <v>1</v>
      </c>
      <c r="N141" s="190" t="s">
        <v>110</v>
      </c>
      <c r="AA141" s="94">
        <v>67</v>
      </c>
      <c r="AB141" s="95">
        <v>151</v>
      </c>
      <c r="AC141" s="93">
        <v>58</v>
      </c>
      <c r="AD141" s="78">
        <v>114</v>
      </c>
      <c r="AE141" s="194"/>
      <c r="AF141" s="79"/>
      <c r="AG141" s="194">
        <v>6</v>
      </c>
      <c r="AH141" s="79">
        <v>27</v>
      </c>
      <c r="AI141" s="112">
        <f t="shared" si="52"/>
        <v>64</v>
      </c>
      <c r="AJ141" s="113">
        <f t="shared" si="53"/>
        <v>141</v>
      </c>
      <c r="AK141" s="158">
        <f t="shared" si="54"/>
        <v>1</v>
      </c>
      <c r="AL141" s="212" t="s">
        <v>363</v>
      </c>
    </row>
    <row r="142" spans="1:38" ht="12.75" customHeight="1">
      <c r="A142" s="199" t="s">
        <v>499</v>
      </c>
      <c r="B142" s="195" t="s">
        <v>222</v>
      </c>
      <c r="C142" s="165">
        <f t="shared" si="44"/>
        <v>3</v>
      </c>
      <c r="D142" s="167">
        <f t="shared" si="45"/>
        <v>30</v>
      </c>
      <c r="E142" s="161">
        <f t="shared" si="46"/>
        <v>3</v>
      </c>
      <c r="F142" s="162">
        <f t="shared" si="47"/>
        <v>20</v>
      </c>
      <c r="G142" s="161">
        <f aca="true" t="shared" si="56" ref="G142:G158">ROUND(AE142,0)</f>
        <v>0</v>
      </c>
      <c r="H142" s="162">
        <f aca="true" t="shared" si="57" ref="H142:H158">ROUND(AF142,0)</f>
        <v>0</v>
      </c>
      <c r="I142" s="161">
        <f aca="true" t="shared" si="58" ref="I142:I158">ROUND(AG142,0)</f>
        <v>0</v>
      </c>
      <c r="J142" s="163">
        <f aca="true" t="shared" si="59" ref="J142:J158">ROUND(AH142,0)</f>
        <v>9</v>
      </c>
      <c r="K142" s="112">
        <f aca="true" t="shared" si="60" ref="K142:K158">E142+G142+I142</f>
        <v>3</v>
      </c>
      <c r="L142" s="113">
        <f aca="true" t="shared" si="61" ref="L142:L158">F142+H142+J142</f>
        <v>29</v>
      </c>
      <c r="M142" s="158">
        <f aca="true" t="shared" si="62" ref="M142:M158">IF((K142+L142)&gt;0,1,0)</f>
        <v>1</v>
      </c>
      <c r="N142" s="190" t="s">
        <v>110</v>
      </c>
      <c r="AA142" s="94">
        <v>3</v>
      </c>
      <c r="AB142" s="95">
        <v>30</v>
      </c>
      <c r="AC142" s="93">
        <v>3</v>
      </c>
      <c r="AD142" s="78">
        <v>20</v>
      </c>
      <c r="AE142" s="194"/>
      <c r="AF142" s="79"/>
      <c r="AG142" s="194"/>
      <c r="AH142" s="79">
        <v>9</v>
      </c>
      <c r="AI142" s="112">
        <f t="shared" si="52"/>
        <v>3</v>
      </c>
      <c r="AJ142" s="113">
        <f t="shared" si="53"/>
        <v>29</v>
      </c>
      <c r="AK142" s="158">
        <f t="shared" si="54"/>
        <v>1</v>
      </c>
      <c r="AL142" s="212" t="s">
        <v>363</v>
      </c>
    </row>
    <row r="143" spans="1:38" ht="12.75" customHeight="1">
      <c r="A143" s="199" t="s">
        <v>500</v>
      </c>
      <c r="B143" s="195" t="s">
        <v>223</v>
      </c>
      <c r="C143" s="165">
        <f t="shared" si="44"/>
        <v>3</v>
      </c>
      <c r="D143" s="167">
        <f t="shared" si="45"/>
        <v>6</v>
      </c>
      <c r="E143" s="161">
        <f t="shared" si="46"/>
        <v>3</v>
      </c>
      <c r="F143" s="162">
        <f t="shared" si="47"/>
        <v>4</v>
      </c>
      <c r="G143" s="161">
        <f t="shared" si="56"/>
        <v>0</v>
      </c>
      <c r="H143" s="162">
        <f t="shared" si="57"/>
        <v>1</v>
      </c>
      <c r="I143" s="161">
        <f t="shared" si="58"/>
        <v>0</v>
      </c>
      <c r="J143" s="163">
        <f t="shared" si="59"/>
        <v>1</v>
      </c>
      <c r="K143" s="112">
        <f t="shared" si="60"/>
        <v>3</v>
      </c>
      <c r="L143" s="113">
        <f t="shared" si="61"/>
        <v>6</v>
      </c>
      <c r="M143" s="158">
        <f t="shared" si="62"/>
        <v>1</v>
      </c>
      <c r="N143" s="190" t="s">
        <v>110</v>
      </c>
      <c r="AA143" s="94">
        <v>3</v>
      </c>
      <c r="AB143" s="95">
        <v>6</v>
      </c>
      <c r="AC143" s="93">
        <v>3</v>
      </c>
      <c r="AD143" s="78">
        <v>4</v>
      </c>
      <c r="AE143" s="194"/>
      <c r="AF143" s="79">
        <v>1</v>
      </c>
      <c r="AG143" s="194"/>
      <c r="AH143" s="79">
        <v>1</v>
      </c>
      <c r="AI143" s="112">
        <f t="shared" si="52"/>
        <v>3</v>
      </c>
      <c r="AJ143" s="113">
        <f t="shared" si="53"/>
        <v>6</v>
      </c>
      <c r="AK143" s="158">
        <f t="shared" si="54"/>
        <v>1</v>
      </c>
      <c r="AL143" s="212" t="s">
        <v>363</v>
      </c>
    </row>
    <row r="144" spans="1:38" ht="12.75" customHeight="1">
      <c r="A144" s="199" t="s">
        <v>501</v>
      </c>
      <c r="B144" s="195" t="s">
        <v>224</v>
      </c>
      <c r="C144" s="165">
        <f t="shared" si="44"/>
        <v>0</v>
      </c>
      <c r="D144" s="167">
        <f t="shared" si="45"/>
        <v>0</v>
      </c>
      <c r="E144" s="161">
        <f t="shared" si="46"/>
        <v>0</v>
      </c>
      <c r="F144" s="162">
        <f t="shared" si="47"/>
        <v>0</v>
      </c>
      <c r="G144" s="161">
        <f t="shared" si="56"/>
        <v>0</v>
      </c>
      <c r="H144" s="162">
        <f t="shared" si="57"/>
        <v>0</v>
      </c>
      <c r="I144" s="161">
        <f t="shared" si="58"/>
        <v>0</v>
      </c>
      <c r="J144" s="163">
        <f t="shared" si="59"/>
        <v>0</v>
      </c>
      <c r="K144" s="112">
        <f t="shared" si="60"/>
        <v>0</v>
      </c>
      <c r="L144" s="113">
        <f t="shared" si="61"/>
        <v>0</v>
      </c>
      <c r="M144" s="158">
        <f t="shared" si="62"/>
        <v>0</v>
      </c>
      <c r="N144" s="190" t="s">
        <v>110</v>
      </c>
      <c r="AA144" s="94"/>
      <c r="AB144" s="95"/>
      <c r="AC144" s="93"/>
      <c r="AD144" s="78"/>
      <c r="AE144" s="194"/>
      <c r="AF144" s="79"/>
      <c r="AG144" s="194"/>
      <c r="AH144" s="79"/>
      <c r="AI144" s="112">
        <f t="shared" si="52"/>
        <v>0</v>
      </c>
      <c r="AJ144" s="113">
        <f t="shared" si="53"/>
        <v>0</v>
      </c>
      <c r="AK144" s="158">
        <f t="shared" si="54"/>
        <v>0</v>
      </c>
      <c r="AL144" s="212" t="s">
        <v>363</v>
      </c>
    </row>
    <row r="145" spans="1:38" ht="12.75" customHeight="1">
      <c r="A145" s="199" t="s">
        <v>502</v>
      </c>
      <c r="B145" s="195" t="s">
        <v>225</v>
      </c>
      <c r="C145" s="165">
        <f t="shared" si="44"/>
        <v>4</v>
      </c>
      <c r="D145" s="167">
        <f t="shared" si="45"/>
        <v>8</v>
      </c>
      <c r="E145" s="161">
        <f t="shared" si="46"/>
        <v>3</v>
      </c>
      <c r="F145" s="162">
        <f t="shared" si="47"/>
        <v>8</v>
      </c>
      <c r="G145" s="161">
        <f t="shared" si="56"/>
        <v>0</v>
      </c>
      <c r="H145" s="162">
        <f t="shared" si="57"/>
        <v>0</v>
      </c>
      <c r="I145" s="161">
        <f t="shared" si="58"/>
        <v>0</v>
      </c>
      <c r="J145" s="163">
        <f t="shared" si="59"/>
        <v>0</v>
      </c>
      <c r="K145" s="112">
        <f t="shared" si="60"/>
        <v>3</v>
      </c>
      <c r="L145" s="113">
        <f t="shared" si="61"/>
        <v>8</v>
      </c>
      <c r="M145" s="158">
        <f t="shared" si="62"/>
        <v>1</v>
      </c>
      <c r="N145" s="190" t="s">
        <v>113</v>
      </c>
      <c r="AA145" s="94">
        <v>4</v>
      </c>
      <c r="AB145" s="95">
        <v>8</v>
      </c>
      <c r="AC145" s="93">
        <v>3</v>
      </c>
      <c r="AD145" s="78">
        <v>8</v>
      </c>
      <c r="AE145" s="194"/>
      <c r="AF145" s="79"/>
      <c r="AG145" s="194"/>
      <c r="AH145" s="79"/>
      <c r="AI145" s="112">
        <f t="shared" si="52"/>
        <v>3</v>
      </c>
      <c r="AJ145" s="113">
        <f t="shared" si="53"/>
        <v>8</v>
      </c>
      <c r="AK145" s="158">
        <f t="shared" si="54"/>
        <v>1</v>
      </c>
      <c r="AL145" s="211" t="s">
        <v>529</v>
      </c>
    </row>
    <row r="146" spans="1:38" ht="12.75" customHeight="1">
      <c r="A146" s="199" t="s">
        <v>503</v>
      </c>
      <c r="B146" s="195" t="s">
        <v>226</v>
      </c>
      <c r="C146" s="165">
        <f t="shared" si="44"/>
        <v>1</v>
      </c>
      <c r="D146" s="167">
        <f t="shared" si="45"/>
        <v>3</v>
      </c>
      <c r="E146" s="161">
        <f t="shared" si="46"/>
        <v>1</v>
      </c>
      <c r="F146" s="162">
        <f t="shared" si="47"/>
        <v>3</v>
      </c>
      <c r="G146" s="161">
        <f t="shared" si="56"/>
        <v>0</v>
      </c>
      <c r="H146" s="162">
        <f t="shared" si="57"/>
        <v>0</v>
      </c>
      <c r="I146" s="161">
        <f t="shared" si="58"/>
        <v>0</v>
      </c>
      <c r="J146" s="163">
        <f t="shared" si="59"/>
        <v>0</v>
      </c>
      <c r="K146" s="112">
        <f t="shared" si="60"/>
        <v>1</v>
      </c>
      <c r="L146" s="113">
        <f t="shared" si="61"/>
        <v>3</v>
      </c>
      <c r="M146" s="158">
        <f t="shared" si="62"/>
        <v>1</v>
      </c>
      <c r="N146" s="190" t="s">
        <v>113</v>
      </c>
      <c r="AA146" s="94">
        <v>1</v>
      </c>
      <c r="AB146" s="95">
        <v>3</v>
      </c>
      <c r="AC146" s="93">
        <v>1</v>
      </c>
      <c r="AD146" s="78">
        <v>3</v>
      </c>
      <c r="AE146" s="194"/>
      <c r="AF146" s="79"/>
      <c r="AG146" s="194"/>
      <c r="AH146" s="79"/>
      <c r="AI146" s="112">
        <f t="shared" si="52"/>
        <v>1</v>
      </c>
      <c r="AJ146" s="113">
        <f t="shared" si="53"/>
        <v>3</v>
      </c>
      <c r="AK146" s="158">
        <f t="shared" si="54"/>
        <v>1</v>
      </c>
      <c r="AL146" s="211" t="s">
        <v>529</v>
      </c>
    </row>
    <row r="147" spans="1:38" ht="12.75" customHeight="1">
      <c r="A147" s="199" t="s">
        <v>504</v>
      </c>
      <c r="B147" s="195" t="s">
        <v>227</v>
      </c>
      <c r="C147" s="165">
        <f t="shared" si="44"/>
        <v>3</v>
      </c>
      <c r="D147" s="167">
        <f t="shared" si="45"/>
        <v>8</v>
      </c>
      <c r="E147" s="161">
        <f t="shared" si="46"/>
        <v>3</v>
      </c>
      <c r="F147" s="162">
        <f t="shared" si="47"/>
        <v>9</v>
      </c>
      <c r="G147" s="161">
        <f t="shared" si="56"/>
        <v>0</v>
      </c>
      <c r="H147" s="162">
        <f t="shared" si="57"/>
        <v>0</v>
      </c>
      <c r="I147" s="161">
        <f t="shared" si="58"/>
        <v>0</v>
      </c>
      <c r="J147" s="163">
        <f t="shared" si="59"/>
        <v>0</v>
      </c>
      <c r="K147" s="112">
        <f t="shared" si="60"/>
        <v>3</v>
      </c>
      <c r="L147" s="113">
        <f t="shared" si="61"/>
        <v>9</v>
      </c>
      <c r="M147" s="158">
        <f t="shared" si="62"/>
        <v>1</v>
      </c>
      <c r="N147" s="190" t="s">
        <v>113</v>
      </c>
      <c r="AA147" s="94">
        <v>3</v>
      </c>
      <c r="AB147" s="95">
        <v>8</v>
      </c>
      <c r="AC147" s="93">
        <v>3</v>
      </c>
      <c r="AD147" s="78">
        <v>9</v>
      </c>
      <c r="AE147" s="194"/>
      <c r="AF147" s="79"/>
      <c r="AG147" s="194"/>
      <c r="AH147" s="79"/>
      <c r="AI147" s="112">
        <f t="shared" si="52"/>
        <v>3</v>
      </c>
      <c r="AJ147" s="113">
        <f t="shared" si="53"/>
        <v>9</v>
      </c>
      <c r="AK147" s="158">
        <f t="shared" si="54"/>
        <v>1</v>
      </c>
      <c r="AL147" s="211" t="s">
        <v>529</v>
      </c>
    </row>
    <row r="148" spans="1:38" ht="12.75" customHeight="1">
      <c r="A148" s="199" t="s">
        <v>505</v>
      </c>
      <c r="B148" s="195" t="s">
        <v>228</v>
      </c>
      <c r="C148" s="165">
        <f t="shared" si="44"/>
        <v>2</v>
      </c>
      <c r="D148" s="167">
        <f t="shared" si="45"/>
        <v>1</v>
      </c>
      <c r="E148" s="161">
        <f t="shared" si="46"/>
        <v>2</v>
      </c>
      <c r="F148" s="162">
        <f t="shared" si="47"/>
        <v>1</v>
      </c>
      <c r="G148" s="161">
        <f t="shared" si="56"/>
        <v>0</v>
      </c>
      <c r="H148" s="162">
        <f t="shared" si="57"/>
        <v>0</v>
      </c>
      <c r="I148" s="161">
        <f t="shared" si="58"/>
        <v>0</v>
      </c>
      <c r="J148" s="163">
        <f t="shared" si="59"/>
        <v>0</v>
      </c>
      <c r="K148" s="112">
        <f t="shared" si="60"/>
        <v>2</v>
      </c>
      <c r="L148" s="113">
        <f t="shared" si="61"/>
        <v>1</v>
      </c>
      <c r="M148" s="158">
        <f t="shared" si="62"/>
        <v>1</v>
      </c>
      <c r="N148" s="190" t="s">
        <v>113</v>
      </c>
      <c r="AA148" s="94">
        <v>2</v>
      </c>
      <c r="AB148" s="95">
        <v>1</v>
      </c>
      <c r="AC148" s="93">
        <v>2</v>
      </c>
      <c r="AD148" s="78">
        <v>1</v>
      </c>
      <c r="AE148" s="194"/>
      <c r="AF148" s="79"/>
      <c r="AG148" s="194"/>
      <c r="AH148" s="79"/>
      <c r="AI148" s="112">
        <f t="shared" si="52"/>
        <v>2</v>
      </c>
      <c r="AJ148" s="113">
        <f t="shared" si="53"/>
        <v>1</v>
      </c>
      <c r="AK148" s="158">
        <f t="shared" si="54"/>
        <v>1</v>
      </c>
      <c r="AL148" s="211" t="s">
        <v>529</v>
      </c>
    </row>
    <row r="149" spans="1:38" ht="12.75" customHeight="1">
      <c r="A149" s="199" t="s">
        <v>506</v>
      </c>
      <c r="B149" s="195" t="s">
        <v>322</v>
      </c>
      <c r="C149" s="165">
        <f t="shared" si="44"/>
        <v>20</v>
      </c>
      <c r="D149" s="167">
        <f t="shared" si="45"/>
        <v>95</v>
      </c>
      <c r="E149" s="161">
        <f t="shared" si="46"/>
        <v>18</v>
      </c>
      <c r="F149" s="162">
        <f t="shared" si="47"/>
        <v>85</v>
      </c>
      <c r="G149" s="161">
        <f t="shared" si="56"/>
        <v>0</v>
      </c>
      <c r="H149" s="162">
        <f t="shared" si="57"/>
        <v>1</v>
      </c>
      <c r="I149" s="161">
        <f t="shared" si="58"/>
        <v>0</v>
      </c>
      <c r="J149" s="163">
        <f t="shared" si="59"/>
        <v>5</v>
      </c>
      <c r="K149" s="112">
        <f t="shared" si="60"/>
        <v>18</v>
      </c>
      <c r="L149" s="113">
        <f t="shared" si="61"/>
        <v>91</v>
      </c>
      <c r="M149" s="158">
        <f t="shared" si="62"/>
        <v>1</v>
      </c>
      <c r="N149" s="190" t="s">
        <v>110</v>
      </c>
      <c r="AA149" s="94">
        <v>20</v>
      </c>
      <c r="AB149" s="95">
        <v>95</v>
      </c>
      <c r="AC149" s="93">
        <v>18</v>
      </c>
      <c r="AD149" s="78">
        <v>85</v>
      </c>
      <c r="AE149" s="194"/>
      <c r="AF149" s="79">
        <v>1</v>
      </c>
      <c r="AG149" s="194"/>
      <c r="AH149" s="79">
        <v>5</v>
      </c>
      <c r="AI149" s="112">
        <f t="shared" si="52"/>
        <v>18</v>
      </c>
      <c r="AJ149" s="113">
        <f t="shared" si="53"/>
        <v>91</v>
      </c>
      <c r="AK149" s="158">
        <f t="shared" si="54"/>
        <v>1</v>
      </c>
      <c r="AL149" s="212" t="s">
        <v>365</v>
      </c>
    </row>
    <row r="150" spans="1:38" ht="12.75" customHeight="1">
      <c r="A150" s="199" t="s">
        <v>507</v>
      </c>
      <c r="B150" s="195" t="s">
        <v>229</v>
      </c>
      <c r="C150" s="165">
        <f t="shared" si="44"/>
        <v>40</v>
      </c>
      <c r="D150" s="167">
        <f t="shared" si="45"/>
        <v>225</v>
      </c>
      <c r="E150" s="161">
        <f t="shared" si="46"/>
        <v>37</v>
      </c>
      <c r="F150" s="162">
        <f t="shared" si="47"/>
        <v>192</v>
      </c>
      <c r="G150" s="161">
        <f t="shared" si="56"/>
        <v>0</v>
      </c>
      <c r="H150" s="162">
        <f t="shared" si="57"/>
        <v>2</v>
      </c>
      <c r="I150" s="161">
        <f t="shared" si="58"/>
        <v>2</v>
      </c>
      <c r="J150" s="163">
        <f t="shared" si="59"/>
        <v>19</v>
      </c>
      <c r="K150" s="112">
        <f t="shared" si="60"/>
        <v>39</v>
      </c>
      <c r="L150" s="113">
        <f t="shared" si="61"/>
        <v>213</v>
      </c>
      <c r="M150" s="158">
        <f t="shared" si="62"/>
        <v>1</v>
      </c>
      <c r="N150" s="190" t="s">
        <v>110</v>
      </c>
      <c r="AA150" s="94">
        <v>40</v>
      </c>
      <c r="AB150" s="95">
        <v>225</v>
      </c>
      <c r="AC150" s="93">
        <v>37</v>
      </c>
      <c r="AD150" s="78">
        <v>192</v>
      </c>
      <c r="AE150" s="194"/>
      <c r="AF150" s="79">
        <v>2</v>
      </c>
      <c r="AG150" s="194">
        <v>2</v>
      </c>
      <c r="AH150" s="79">
        <v>19</v>
      </c>
      <c r="AI150" s="112">
        <f t="shared" si="52"/>
        <v>39</v>
      </c>
      <c r="AJ150" s="113">
        <f t="shared" si="53"/>
        <v>213</v>
      </c>
      <c r="AK150" s="158">
        <f t="shared" si="54"/>
        <v>1</v>
      </c>
      <c r="AL150" s="212" t="s">
        <v>365</v>
      </c>
    </row>
    <row r="151" spans="1:38" ht="12.75" customHeight="1">
      <c r="A151" s="199" t="s">
        <v>508</v>
      </c>
      <c r="B151" s="195" t="s">
        <v>230</v>
      </c>
      <c r="C151" s="165">
        <f t="shared" si="44"/>
        <v>57</v>
      </c>
      <c r="D151" s="167">
        <f t="shared" si="45"/>
        <v>279</v>
      </c>
      <c r="E151" s="161">
        <f t="shared" si="46"/>
        <v>55</v>
      </c>
      <c r="F151" s="162">
        <f t="shared" si="47"/>
        <v>208</v>
      </c>
      <c r="G151" s="161">
        <f t="shared" si="56"/>
        <v>0</v>
      </c>
      <c r="H151" s="162">
        <f t="shared" si="57"/>
        <v>5</v>
      </c>
      <c r="I151" s="161">
        <f t="shared" si="58"/>
        <v>0</v>
      </c>
      <c r="J151" s="163">
        <f t="shared" si="59"/>
        <v>53</v>
      </c>
      <c r="K151" s="112">
        <f t="shared" si="60"/>
        <v>55</v>
      </c>
      <c r="L151" s="113">
        <f t="shared" si="61"/>
        <v>266</v>
      </c>
      <c r="M151" s="158">
        <f t="shared" si="62"/>
        <v>1</v>
      </c>
      <c r="N151" s="190" t="s">
        <v>110</v>
      </c>
      <c r="AA151" s="94">
        <v>57</v>
      </c>
      <c r="AB151" s="95">
        <v>279</v>
      </c>
      <c r="AC151" s="93">
        <v>55</v>
      </c>
      <c r="AD151" s="78">
        <v>208</v>
      </c>
      <c r="AE151" s="194"/>
      <c r="AF151" s="79">
        <v>5</v>
      </c>
      <c r="AG151" s="194"/>
      <c r="AH151" s="79">
        <v>53</v>
      </c>
      <c r="AI151" s="112">
        <f t="shared" si="52"/>
        <v>55</v>
      </c>
      <c r="AJ151" s="113">
        <f t="shared" si="53"/>
        <v>266</v>
      </c>
      <c r="AK151" s="158">
        <f t="shared" si="54"/>
        <v>1</v>
      </c>
      <c r="AL151" s="212" t="s">
        <v>365</v>
      </c>
    </row>
    <row r="152" spans="1:38" ht="12.75" customHeight="1">
      <c r="A152" s="199" t="s">
        <v>509</v>
      </c>
      <c r="B152" s="195" t="s">
        <v>323</v>
      </c>
      <c r="C152" s="165">
        <f t="shared" si="44"/>
        <v>6</v>
      </c>
      <c r="D152" s="167">
        <f t="shared" si="45"/>
        <v>12</v>
      </c>
      <c r="E152" s="161">
        <f t="shared" si="46"/>
        <v>6</v>
      </c>
      <c r="F152" s="162">
        <f t="shared" si="47"/>
        <v>9</v>
      </c>
      <c r="G152" s="161">
        <f t="shared" si="56"/>
        <v>0</v>
      </c>
      <c r="H152" s="162">
        <f t="shared" si="57"/>
        <v>1</v>
      </c>
      <c r="I152" s="161">
        <f t="shared" si="58"/>
        <v>0</v>
      </c>
      <c r="J152" s="163">
        <f t="shared" si="59"/>
        <v>1</v>
      </c>
      <c r="K152" s="112">
        <f t="shared" si="60"/>
        <v>6</v>
      </c>
      <c r="L152" s="113">
        <f t="shared" si="61"/>
        <v>11</v>
      </c>
      <c r="M152" s="158">
        <f t="shared" si="62"/>
        <v>1</v>
      </c>
      <c r="N152" s="190" t="s">
        <v>110</v>
      </c>
      <c r="AA152" s="94">
        <v>6</v>
      </c>
      <c r="AB152" s="95">
        <v>12</v>
      </c>
      <c r="AC152" s="93">
        <v>6</v>
      </c>
      <c r="AD152" s="78">
        <v>9</v>
      </c>
      <c r="AE152" s="194"/>
      <c r="AF152" s="79">
        <v>1</v>
      </c>
      <c r="AG152" s="194"/>
      <c r="AH152" s="79">
        <v>1</v>
      </c>
      <c r="AI152" s="112">
        <f t="shared" si="52"/>
        <v>6</v>
      </c>
      <c r="AJ152" s="113">
        <f t="shared" si="53"/>
        <v>11</v>
      </c>
      <c r="AK152" s="158">
        <f t="shared" si="54"/>
        <v>1</v>
      </c>
      <c r="AL152" s="212" t="s">
        <v>365</v>
      </c>
    </row>
    <row r="153" spans="1:38" ht="12.75" customHeight="1">
      <c r="A153" s="199" t="s">
        <v>510</v>
      </c>
      <c r="B153" s="195" t="s">
        <v>231</v>
      </c>
      <c r="C153" s="165">
        <f t="shared" si="44"/>
        <v>26</v>
      </c>
      <c r="D153" s="167">
        <f t="shared" si="45"/>
        <v>46</v>
      </c>
      <c r="E153" s="161">
        <f t="shared" si="46"/>
        <v>20</v>
      </c>
      <c r="F153" s="162">
        <f t="shared" si="47"/>
        <v>35</v>
      </c>
      <c r="G153" s="161">
        <f t="shared" si="56"/>
        <v>1</v>
      </c>
      <c r="H153" s="162">
        <f t="shared" si="57"/>
        <v>2</v>
      </c>
      <c r="I153" s="161">
        <f t="shared" si="58"/>
        <v>8</v>
      </c>
      <c r="J153" s="163">
        <f t="shared" si="59"/>
        <v>8</v>
      </c>
      <c r="K153" s="112">
        <f t="shared" si="60"/>
        <v>29</v>
      </c>
      <c r="L153" s="113">
        <f t="shared" si="61"/>
        <v>45</v>
      </c>
      <c r="M153" s="158">
        <f t="shared" si="62"/>
        <v>1</v>
      </c>
      <c r="N153" s="190" t="s">
        <v>110</v>
      </c>
      <c r="AA153" s="94">
        <v>26</v>
      </c>
      <c r="AB153" s="95">
        <v>46</v>
      </c>
      <c r="AC153" s="93">
        <v>20</v>
      </c>
      <c r="AD153" s="78">
        <v>35</v>
      </c>
      <c r="AE153" s="194">
        <v>1</v>
      </c>
      <c r="AF153" s="79">
        <v>2</v>
      </c>
      <c r="AG153" s="194">
        <v>8</v>
      </c>
      <c r="AH153" s="79">
        <v>8</v>
      </c>
      <c r="AI153" s="112">
        <f t="shared" si="52"/>
        <v>29</v>
      </c>
      <c r="AJ153" s="113">
        <f t="shared" si="53"/>
        <v>45</v>
      </c>
      <c r="AK153" s="158">
        <f t="shared" si="54"/>
        <v>1</v>
      </c>
      <c r="AL153" s="212" t="s">
        <v>365</v>
      </c>
    </row>
    <row r="154" spans="1:38" ht="12.75" customHeight="1">
      <c r="A154" s="199" t="s">
        <v>511</v>
      </c>
      <c r="B154" s="195" t="s">
        <v>232</v>
      </c>
      <c r="C154" s="165">
        <f t="shared" si="44"/>
        <v>6</v>
      </c>
      <c r="D154" s="167">
        <f t="shared" si="45"/>
        <v>2</v>
      </c>
      <c r="E154" s="161">
        <f t="shared" si="46"/>
        <v>1</v>
      </c>
      <c r="F154" s="162">
        <f t="shared" si="47"/>
        <v>1</v>
      </c>
      <c r="G154" s="161">
        <f t="shared" si="56"/>
        <v>2</v>
      </c>
      <c r="H154" s="162">
        <f t="shared" si="57"/>
        <v>0</v>
      </c>
      <c r="I154" s="161">
        <f t="shared" si="58"/>
        <v>2</v>
      </c>
      <c r="J154" s="163">
        <f t="shared" si="59"/>
        <v>1</v>
      </c>
      <c r="K154" s="112">
        <f t="shared" si="60"/>
        <v>5</v>
      </c>
      <c r="L154" s="113">
        <f t="shared" si="61"/>
        <v>2</v>
      </c>
      <c r="M154" s="158">
        <f t="shared" si="62"/>
        <v>1</v>
      </c>
      <c r="N154" s="190" t="s">
        <v>110</v>
      </c>
      <c r="AA154" s="94">
        <v>6</v>
      </c>
      <c r="AB154" s="95">
        <v>2</v>
      </c>
      <c r="AC154" s="93">
        <v>1</v>
      </c>
      <c r="AD154" s="78">
        <v>1</v>
      </c>
      <c r="AE154" s="194">
        <v>2</v>
      </c>
      <c r="AF154" s="79"/>
      <c r="AG154" s="194">
        <v>2</v>
      </c>
      <c r="AH154" s="79">
        <v>1</v>
      </c>
      <c r="AI154" s="112">
        <f t="shared" si="52"/>
        <v>5</v>
      </c>
      <c r="AJ154" s="113">
        <f t="shared" si="53"/>
        <v>2</v>
      </c>
      <c r="AK154" s="158">
        <f t="shared" si="54"/>
        <v>1</v>
      </c>
      <c r="AL154" s="212" t="s">
        <v>365</v>
      </c>
    </row>
    <row r="155" spans="1:38" ht="12.75" customHeight="1">
      <c r="A155" s="199" t="s">
        <v>512</v>
      </c>
      <c r="B155" s="195" t="s">
        <v>233</v>
      </c>
      <c r="C155" s="165">
        <f t="shared" si="44"/>
        <v>0</v>
      </c>
      <c r="D155" s="167">
        <f t="shared" si="45"/>
        <v>0</v>
      </c>
      <c r="E155" s="161">
        <f t="shared" si="46"/>
        <v>0</v>
      </c>
      <c r="F155" s="162">
        <f t="shared" si="47"/>
        <v>0</v>
      </c>
      <c r="G155" s="161">
        <f t="shared" si="56"/>
        <v>0</v>
      </c>
      <c r="H155" s="162">
        <f t="shared" si="57"/>
        <v>0</v>
      </c>
      <c r="I155" s="161">
        <f t="shared" si="58"/>
        <v>0</v>
      </c>
      <c r="J155" s="163">
        <f t="shared" si="59"/>
        <v>0</v>
      </c>
      <c r="K155" s="112">
        <f t="shared" si="60"/>
        <v>0</v>
      </c>
      <c r="L155" s="113">
        <f t="shared" si="61"/>
        <v>0</v>
      </c>
      <c r="M155" s="158">
        <f t="shared" si="62"/>
        <v>0</v>
      </c>
      <c r="N155" s="190" t="s">
        <v>110</v>
      </c>
      <c r="AA155" s="94"/>
      <c r="AB155" s="95"/>
      <c r="AC155" s="93"/>
      <c r="AD155" s="78"/>
      <c r="AE155" s="194"/>
      <c r="AF155" s="79"/>
      <c r="AG155" s="194"/>
      <c r="AH155" s="79"/>
      <c r="AI155" s="112">
        <f t="shared" si="52"/>
        <v>0</v>
      </c>
      <c r="AJ155" s="113">
        <f t="shared" si="53"/>
        <v>0</v>
      </c>
      <c r="AK155" s="158">
        <f t="shared" si="54"/>
        <v>0</v>
      </c>
      <c r="AL155" s="212" t="s">
        <v>365</v>
      </c>
    </row>
    <row r="156" spans="1:38" ht="12.75" customHeight="1">
      <c r="A156" s="199" t="s">
        <v>513</v>
      </c>
      <c r="B156" s="195" t="s">
        <v>348</v>
      </c>
      <c r="C156" s="165">
        <f t="shared" si="44"/>
        <v>0</v>
      </c>
      <c r="D156" s="167">
        <f t="shared" si="45"/>
        <v>0</v>
      </c>
      <c r="E156" s="161">
        <f t="shared" si="46"/>
        <v>1</v>
      </c>
      <c r="F156" s="162">
        <f t="shared" si="47"/>
        <v>0</v>
      </c>
      <c r="G156" s="161">
        <f t="shared" si="56"/>
        <v>0</v>
      </c>
      <c r="H156" s="162">
        <f t="shared" si="57"/>
        <v>0</v>
      </c>
      <c r="I156" s="161">
        <f t="shared" si="58"/>
        <v>0</v>
      </c>
      <c r="J156" s="163">
        <f t="shared" si="59"/>
        <v>0</v>
      </c>
      <c r="K156" s="112">
        <f t="shared" si="60"/>
        <v>1</v>
      </c>
      <c r="L156" s="113">
        <f t="shared" si="61"/>
        <v>0</v>
      </c>
      <c r="M156" s="158">
        <f t="shared" si="62"/>
        <v>1</v>
      </c>
      <c r="N156" s="190" t="s">
        <v>110</v>
      </c>
      <c r="AA156" s="94"/>
      <c r="AB156" s="95"/>
      <c r="AC156" s="93">
        <v>1</v>
      </c>
      <c r="AD156" s="78"/>
      <c r="AE156" s="194"/>
      <c r="AF156" s="79"/>
      <c r="AG156" s="194"/>
      <c r="AH156" s="79"/>
      <c r="AI156" s="112">
        <f t="shared" si="52"/>
        <v>1</v>
      </c>
      <c r="AJ156" s="113">
        <f t="shared" si="53"/>
        <v>0</v>
      </c>
      <c r="AK156" s="158">
        <f t="shared" si="54"/>
        <v>1</v>
      </c>
      <c r="AL156" s="212" t="s">
        <v>530</v>
      </c>
    </row>
    <row r="157" spans="1:38" ht="12.75" customHeight="1">
      <c r="A157" s="199" t="s">
        <v>514</v>
      </c>
      <c r="B157" s="195" t="s">
        <v>349</v>
      </c>
      <c r="C157" s="165">
        <f t="shared" si="44"/>
        <v>0</v>
      </c>
      <c r="D157" s="167">
        <f t="shared" si="45"/>
        <v>0</v>
      </c>
      <c r="E157" s="161">
        <f t="shared" si="46"/>
        <v>0</v>
      </c>
      <c r="F157" s="162">
        <f t="shared" si="47"/>
        <v>5</v>
      </c>
      <c r="G157" s="161">
        <f t="shared" si="56"/>
        <v>0</v>
      </c>
      <c r="H157" s="162">
        <f t="shared" si="57"/>
        <v>0</v>
      </c>
      <c r="I157" s="161">
        <f t="shared" si="58"/>
        <v>0</v>
      </c>
      <c r="J157" s="163">
        <f t="shared" si="59"/>
        <v>1</v>
      </c>
      <c r="K157" s="112">
        <f t="shared" si="60"/>
        <v>0</v>
      </c>
      <c r="L157" s="113">
        <f t="shared" si="61"/>
        <v>6</v>
      </c>
      <c r="M157" s="158">
        <f t="shared" si="62"/>
        <v>1</v>
      </c>
      <c r="N157" s="190" t="s">
        <v>110</v>
      </c>
      <c r="AA157" s="94"/>
      <c r="AB157" s="95"/>
      <c r="AC157" s="93"/>
      <c r="AD157" s="78">
        <v>5</v>
      </c>
      <c r="AE157" s="194"/>
      <c r="AF157" s="79"/>
      <c r="AG157" s="194"/>
      <c r="AH157" s="79">
        <v>1</v>
      </c>
      <c r="AI157" s="112">
        <f t="shared" si="52"/>
        <v>0</v>
      </c>
      <c r="AJ157" s="113">
        <f t="shared" si="53"/>
        <v>6</v>
      </c>
      <c r="AK157" s="158">
        <f t="shared" si="54"/>
        <v>1</v>
      </c>
      <c r="AL157" s="212" t="s">
        <v>530</v>
      </c>
    </row>
    <row r="158" spans="1:38" ht="12.75" customHeight="1" thickBot="1">
      <c r="A158" s="199" t="s">
        <v>324</v>
      </c>
      <c r="B158" s="195" t="s">
        <v>105</v>
      </c>
      <c r="C158" s="165">
        <f t="shared" si="44"/>
        <v>1</v>
      </c>
      <c r="D158" s="167">
        <f t="shared" si="45"/>
        <v>0</v>
      </c>
      <c r="E158" s="161">
        <f t="shared" si="46"/>
        <v>1</v>
      </c>
      <c r="F158" s="162">
        <f t="shared" si="47"/>
        <v>0</v>
      </c>
      <c r="G158" s="161">
        <f t="shared" si="56"/>
        <v>0</v>
      </c>
      <c r="H158" s="162">
        <f t="shared" si="57"/>
        <v>0</v>
      </c>
      <c r="I158" s="161">
        <f t="shared" si="58"/>
        <v>0</v>
      </c>
      <c r="J158" s="163">
        <f t="shared" si="59"/>
        <v>0</v>
      </c>
      <c r="K158" s="112">
        <f t="shared" si="60"/>
        <v>1</v>
      </c>
      <c r="L158" s="113">
        <f t="shared" si="61"/>
        <v>0</v>
      </c>
      <c r="M158" s="158">
        <f t="shared" si="62"/>
        <v>1</v>
      </c>
      <c r="N158" s="190" t="s">
        <v>515</v>
      </c>
      <c r="AA158" s="94">
        <v>1</v>
      </c>
      <c r="AB158" s="95"/>
      <c r="AC158" s="93">
        <v>1</v>
      </c>
      <c r="AD158" s="78"/>
      <c r="AE158" s="194"/>
      <c r="AF158" s="79"/>
      <c r="AG158" s="194"/>
      <c r="AH158" s="79"/>
      <c r="AI158" s="112">
        <f t="shared" si="52"/>
        <v>1</v>
      </c>
      <c r="AJ158" s="113">
        <f t="shared" si="53"/>
        <v>0</v>
      </c>
      <c r="AK158" s="158">
        <f t="shared" si="54"/>
        <v>1</v>
      </c>
      <c r="AL158" s="211" t="s">
        <v>366</v>
      </c>
    </row>
    <row r="159" spans="1:36" ht="15.75" customHeight="1" thickBot="1" thickTop="1">
      <c r="A159" s="88" t="s">
        <v>51</v>
      </c>
      <c r="B159" s="14"/>
      <c r="C159" s="114">
        <f>SUM(C6:C158)</f>
        <v>2217</v>
      </c>
      <c r="D159" s="115">
        <f aca="true" t="shared" si="63" ref="D159:L159">SUM(D6:D158)</f>
        <v>5987</v>
      </c>
      <c r="E159" s="114">
        <f t="shared" si="63"/>
        <v>2216</v>
      </c>
      <c r="F159" s="115">
        <f t="shared" si="63"/>
        <v>5588</v>
      </c>
      <c r="G159" s="114">
        <f t="shared" si="63"/>
        <v>14</v>
      </c>
      <c r="H159" s="115">
        <f t="shared" si="63"/>
        <v>48</v>
      </c>
      <c r="I159" s="114">
        <f t="shared" si="63"/>
        <v>32</v>
      </c>
      <c r="J159" s="115">
        <f t="shared" si="63"/>
        <v>584</v>
      </c>
      <c r="K159" s="114">
        <f t="shared" si="63"/>
        <v>2262</v>
      </c>
      <c r="L159" s="116">
        <f t="shared" si="63"/>
        <v>6220</v>
      </c>
      <c r="AA159" s="114">
        <f>SUM(AA6:AA158)</f>
        <v>2217</v>
      </c>
      <c r="AB159" s="115">
        <f>SUM(AB6:AB158)</f>
        <v>5987</v>
      </c>
      <c r="AC159" s="114">
        <f>SUM(AC6:AC158)</f>
        <v>2216</v>
      </c>
      <c r="AD159" s="115">
        <f>SUM(AD6:AD158)</f>
        <v>5588</v>
      </c>
      <c r="AE159" s="114">
        <f aca="true" t="shared" si="64" ref="AE159:AJ159">SUM(AE6:AE158)</f>
        <v>14</v>
      </c>
      <c r="AF159" s="115">
        <f t="shared" si="64"/>
        <v>48</v>
      </c>
      <c r="AG159" s="114">
        <f t="shared" si="64"/>
        <v>32</v>
      </c>
      <c r="AH159" s="115">
        <f t="shared" si="64"/>
        <v>584</v>
      </c>
      <c r="AI159" s="114">
        <f t="shared" si="64"/>
        <v>2262</v>
      </c>
      <c r="AJ159" s="116">
        <f t="shared" si="64"/>
        <v>6220</v>
      </c>
    </row>
    <row r="160" spans="1:12" ht="10.5">
      <c r="A160" s="193" t="s">
        <v>234</v>
      </c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</row>
    <row r="161" ht="10.5">
      <c r="A161" s="96" t="str">
        <f>"(*) inserire i dati comunicati nella tab.1 (colonna presenti al 31/12/"&amp;L1-1&amp;") della rilevazione dell'anno precedente"</f>
        <v>(*) inserire i dati comunicati nella tab.1 (colonna presenti al 31/12/2018) della rilevazione dell'anno precedente</v>
      </c>
    </row>
    <row r="162" spans="1:36" ht="10.5">
      <c r="A162" s="107" t="s">
        <v>73</v>
      </c>
      <c r="B162" s="111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</row>
    <row r="163" spans="1:12" ht="10.5">
      <c r="A163" s="148" t="s">
        <v>309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</row>
    <row r="164" spans="1:36" ht="10.5">
      <c r="A164" s="122" t="s">
        <v>235</v>
      </c>
      <c r="B164" s="123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</row>
  </sheetData>
  <sheetProtection password="EA98" sheet="1" formatColumns="0" selectLockedCells="1"/>
  <mergeCells count="5">
    <mergeCell ref="AF2:AJ2"/>
    <mergeCell ref="AA3:AJ3"/>
    <mergeCell ref="C3:L3"/>
    <mergeCell ref="B4:B5"/>
    <mergeCell ref="H2:L2"/>
  </mergeCells>
  <conditionalFormatting sqref="AA6:AJ6 A6:L140 AA7:AB7 AI7:AJ158 AA8 AB8:AB158 AE7:AH140 AC7:AD158">
    <cfRule type="expression" priority="7" dxfId="0" stopIfTrue="1">
      <formula>$M6&gt;0</formula>
    </cfRule>
  </conditionalFormatting>
  <conditionalFormatting sqref="A141:L158 AE141:AH158">
    <cfRule type="expression" priority="2" dxfId="0" stopIfTrue="1">
      <formula>$M141&gt;0</formula>
    </cfRule>
  </conditionalFormatting>
  <conditionalFormatting sqref="AA9:AA158">
    <cfRule type="expression" priority="1" dxfId="0" stopIfTrue="1">
      <formula>$M9&gt;0</formula>
    </cfRule>
  </conditionalFormatting>
  <printOptions horizontalCentered="1" verticalCentered="1"/>
  <pageMargins left="0" right="0" top="0.1968503937007874" bottom="0.1968503937007874" header="0.1968503937007874" footer="0.1574803149606299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showGridLines="0" zoomScalePageLayoutView="0" workbookViewId="0" topLeftCell="A1">
      <pane xSplit="2" ySplit="5" topLeftCell="AA15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A16" sqref="AA16"/>
    </sheetView>
  </sheetViews>
  <sheetFormatPr defaultColWidth="9.33203125" defaultRowHeight="10.5"/>
  <cols>
    <col min="1" max="1" width="76.83203125" style="3" customWidth="1"/>
    <col min="2" max="2" width="6.33203125" style="5" hidden="1" customWidth="1"/>
    <col min="3" max="16" width="10.33203125" style="3" hidden="1" customWidth="1"/>
    <col min="17" max="17" width="10" style="3" hidden="1" customWidth="1"/>
    <col min="18" max="26" width="9.33203125" style="3" hidden="1" customWidth="1"/>
    <col min="27" max="40" width="11.66015625" style="3" customWidth="1"/>
    <col min="41" max="41" width="10" style="3" customWidth="1"/>
    <col min="42" max="16384" width="9.33203125" style="3" customWidth="1"/>
  </cols>
  <sheetData>
    <row r="1" spans="1:41" ht="87" customHeight="1">
      <c r="A1" s="168" t="str">
        <f>'t1'!A1</f>
        <v>SERVIZIO SANITARIO NAZIONALE - anno 2019</v>
      </c>
      <c r="B1" s="168"/>
      <c r="C1" s="168"/>
      <c r="D1" s="168"/>
      <c r="E1" s="168"/>
      <c r="F1" s="168"/>
      <c r="G1" s="168"/>
      <c r="H1" s="168"/>
      <c r="I1" s="168"/>
      <c r="J1" s="168"/>
      <c r="K1" s="97"/>
      <c r="L1" s="97"/>
      <c r="M1" s="97"/>
      <c r="N1" s="97"/>
      <c r="O1" s="1"/>
      <c r="P1" s="91"/>
      <c r="Q1"/>
      <c r="AI1" s="97"/>
      <c r="AJ1" s="97"/>
      <c r="AK1" s="97"/>
      <c r="AL1" s="97"/>
      <c r="AM1" s="1"/>
      <c r="AN1" s="91"/>
      <c r="AO1"/>
    </row>
    <row r="2" spans="1:40" ht="30" customHeight="1" thickBot="1">
      <c r="A2" s="4"/>
      <c r="G2" s="221"/>
      <c r="H2" s="221"/>
      <c r="I2" s="221"/>
      <c r="J2" s="221"/>
      <c r="K2" s="221"/>
      <c r="L2" s="221"/>
      <c r="M2" s="221"/>
      <c r="N2" s="221"/>
      <c r="O2" s="221"/>
      <c r="P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</row>
    <row r="3" spans="1:40" ht="24.75" customHeight="1" thickBot="1">
      <c r="A3" s="10"/>
      <c r="B3" s="11"/>
      <c r="C3" s="30" t="s">
        <v>100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1"/>
      <c r="AA3" s="30" t="s">
        <v>100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1"/>
    </row>
    <row r="4" spans="1:40" ht="50.25" customHeight="1" thickTop="1">
      <c r="A4" s="32" t="s">
        <v>54</v>
      </c>
      <c r="B4" s="33" t="s">
        <v>48</v>
      </c>
      <c r="C4" s="21" t="s">
        <v>62</v>
      </c>
      <c r="D4" s="34"/>
      <c r="E4" s="21" t="s">
        <v>63</v>
      </c>
      <c r="F4" s="34"/>
      <c r="G4" s="21" t="s">
        <v>4</v>
      </c>
      <c r="H4" s="34"/>
      <c r="I4" s="55" t="s">
        <v>310</v>
      </c>
      <c r="J4" s="34"/>
      <c r="K4" s="222" t="s">
        <v>308</v>
      </c>
      <c r="L4" s="223"/>
      <c r="M4" s="224" t="s">
        <v>0</v>
      </c>
      <c r="N4" s="226"/>
      <c r="O4" s="224" t="s">
        <v>1</v>
      </c>
      <c r="P4" s="225"/>
      <c r="AA4" s="224" t="s">
        <v>62</v>
      </c>
      <c r="AB4" s="226"/>
      <c r="AC4" s="224" t="s">
        <v>63</v>
      </c>
      <c r="AD4" s="226"/>
      <c r="AE4" s="224" t="s">
        <v>4</v>
      </c>
      <c r="AF4" s="226"/>
      <c r="AG4" s="222" t="s">
        <v>310</v>
      </c>
      <c r="AH4" s="223"/>
      <c r="AI4" s="222" t="s">
        <v>308</v>
      </c>
      <c r="AJ4" s="223"/>
      <c r="AK4" s="224" t="s">
        <v>0</v>
      </c>
      <c r="AL4" s="226"/>
      <c r="AM4" s="224" t="s">
        <v>1</v>
      </c>
      <c r="AN4" s="225"/>
    </row>
    <row r="5" spans="1:40" ht="20.25" customHeight="1" thickBot="1">
      <c r="A5" s="13"/>
      <c r="B5" s="19"/>
      <c r="C5" s="17" t="s">
        <v>49</v>
      </c>
      <c r="D5" s="18" t="s">
        <v>50</v>
      </c>
      <c r="E5" s="17" t="s">
        <v>49</v>
      </c>
      <c r="F5" s="18" t="s">
        <v>50</v>
      </c>
      <c r="G5" s="17" t="s">
        <v>49</v>
      </c>
      <c r="H5" s="18" t="s">
        <v>50</v>
      </c>
      <c r="I5" s="17" t="s">
        <v>49</v>
      </c>
      <c r="J5" s="18" t="s">
        <v>50</v>
      </c>
      <c r="K5" s="17" t="s">
        <v>49</v>
      </c>
      <c r="L5" s="18" t="s">
        <v>50</v>
      </c>
      <c r="M5" s="17" t="s">
        <v>49</v>
      </c>
      <c r="N5" s="18" t="s">
        <v>50</v>
      </c>
      <c r="O5" s="17" t="s">
        <v>49</v>
      </c>
      <c r="P5" s="56" t="s">
        <v>50</v>
      </c>
      <c r="AA5" s="17" t="s">
        <v>49</v>
      </c>
      <c r="AB5" s="18" t="s">
        <v>50</v>
      </c>
      <c r="AC5" s="17" t="s">
        <v>49</v>
      </c>
      <c r="AD5" s="18" t="s">
        <v>50</v>
      </c>
      <c r="AE5" s="17" t="s">
        <v>49</v>
      </c>
      <c r="AF5" s="18" t="s">
        <v>50</v>
      </c>
      <c r="AG5" s="17" t="s">
        <v>49</v>
      </c>
      <c r="AH5" s="18" t="s">
        <v>50</v>
      </c>
      <c r="AI5" s="17" t="s">
        <v>49</v>
      </c>
      <c r="AJ5" s="18" t="s">
        <v>50</v>
      </c>
      <c r="AK5" s="17" t="s">
        <v>49</v>
      </c>
      <c r="AL5" s="18" t="s">
        <v>50</v>
      </c>
      <c r="AM5" s="17" t="s">
        <v>49</v>
      </c>
      <c r="AN5" s="56" t="s">
        <v>50</v>
      </c>
    </row>
    <row r="6" spans="1:40" ht="20.25" customHeight="1" thickTop="1">
      <c r="A6" s="103" t="s">
        <v>350</v>
      </c>
      <c r="B6" s="104" t="s">
        <v>112</v>
      </c>
      <c r="C6" s="138">
        <f>ROUND(AA6,2)</f>
        <v>26.15</v>
      </c>
      <c r="D6" s="139">
        <f aca="true" t="shared" si="0" ref="D6:D21">ROUND(AB6,2)</f>
        <v>47.16</v>
      </c>
      <c r="E6" s="138">
        <f aca="true" t="shared" si="1" ref="E6:E21">ROUND(AC6,2)</f>
        <v>0</v>
      </c>
      <c r="F6" s="139">
        <f aca="true" t="shared" si="2" ref="F6:F21">ROUND(AD6,2)</f>
        <v>0</v>
      </c>
      <c r="G6" s="138">
        <f aca="true" t="shared" si="3" ref="G6:G21">ROUND(AE6,2)</f>
        <v>0</v>
      </c>
      <c r="H6" s="139">
        <f aca="true" t="shared" si="4" ref="H6:H21">ROUND(AF6,2)</f>
        <v>0</v>
      </c>
      <c r="I6" s="138">
        <f aca="true" t="shared" si="5" ref="I6:I21">ROUND(AG6,2)</f>
        <v>0</v>
      </c>
      <c r="J6" s="139">
        <f aca="true" t="shared" si="6" ref="J6:J21">ROUND(AH6,2)</f>
        <v>0</v>
      </c>
      <c r="K6" s="179">
        <f>ROUND(AI6,0)</f>
        <v>0</v>
      </c>
      <c r="L6" s="180">
        <f aca="true" t="shared" si="7" ref="L6:L21">ROUND(AJ6,0)</f>
        <v>0</v>
      </c>
      <c r="M6" s="179">
        <f aca="true" t="shared" si="8" ref="M6:M21">ROUND(AK6,0)</f>
        <v>206</v>
      </c>
      <c r="N6" s="180">
        <f aca="true" t="shared" si="9" ref="N6:N21">ROUND(AL6,0)</f>
        <v>289</v>
      </c>
      <c r="O6" s="179">
        <f aca="true" t="shared" si="10" ref="O6:O21">ROUND(AM6,0)</f>
        <v>272</v>
      </c>
      <c r="P6" s="181">
        <f aca="true" t="shared" si="11" ref="P6:P21">ROUND(AN6,0)</f>
        <v>305</v>
      </c>
      <c r="AA6" s="138">
        <v>26.15</v>
      </c>
      <c r="AB6" s="139">
        <v>47.16</v>
      </c>
      <c r="AC6" s="138"/>
      <c r="AD6" s="139"/>
      <c r="AE6" s="138"/>
      <c r="AF6" s="139"/>
      <c r="AG6" s="138"/>
      <c r="AH6" s="139"/>
      <c r="AI6" s="138"/>
      <c r="AJ6" s="139"/>
      <c r="AK6" s="138">
        <v>206</v>
      </c>
      <c r="AL6" s="139">
        <v>289</v>
      </c>
      <c r="AM6" s="138">
        <v>272</v>
      </c>
      <c r="AN6" s="140">
        <v>305</v>
      </c>
    </row>
    <row r="7" spans="1:40" ht="20.25" customHeight="1">
      <c r="A7" s="197" t="s">
        <v>351</v>
      </c>
      <c r="B7" s="104" t="s">
        <v>34</v>
      </c>
      <c r="C7" s="141">
        <f aca="true" t="shared" si="12" ref="C7:C21">ROUND(AA7,2)</f>
        <v>0.75</v>
      </c>
      <c r="D7" s="142">
        <f t="shared" si="0"/>
        <v>0</v>
      </c>
      <c r="E7" s="141">
        <f t="shared" si="1"/>
        <v>0</v>
      </c>
      <c r="F7" s="142">
        <f t="shared" si="2"/>
        <v>0</v>
      </c>
      <c r="G7" s="141">
        <f t="shared" si="3"/>
        <v>0</v>
      </c>
      <c r="H7" s="142">
        <f t="shared" si="4"/>
        <v>0</v>
      </c>
      <c r="I7" s="141">
        <f t="shared" si="5"/>
        <v>0</v>
      </c>
      <c r="J7" s="142">
        <f t="shared" si="6"/>
        <v>0</v>
      </c>
      <c r="K7" s="182">
        <f aca="true" t="shared" si="13" ref="K7:K21">ROUND(AI7,0)</f>
        <v>0</v>
      </c>
      <c r="L7" s="183">
        <f t="shared" si="7"/>
        <v>0</v>
      </c>
      <c r="M7" s="182">
        <f t="shared" si="8"/>
        <v>0</v>
      </c>
      <c r="N7" s="183">
        <f t="shared" si="9"/>
        <v>0</v>
      </c>
      <c r="O7" s="182">
        <f t="shared" si="10"/>
        <v>30</v>
      </c>
      <c r="P7" s="184">
        <f t="shared" si="11"/>
        <v>9</v>
      </c>
      <c r="AA7" s="141">
        <v>0.75</v>
      </c>
      <c r="AB7" s="142"/>
      <c r="AC7" s="141"/>
      <c r="AD7" s="142"/>
      <c r="AE7" s="141"/>
      <c r="AF7" s="142"/>
      <c r="AG7" s="141"/>
      <c r="AH7" s="142"/>
      <c r="AI7" s="141"/>
      <c r="AJ7" s="142"/>
      <c r="AK7" s="141"/>
      <c r="AL7" s="142"/>
      <c r="AM7" s="141">
        <v>30</v>
      </c>
      <c r="AN7" s="143">
        <v>9</v>
      </c>
    </row>
    <row r="8" spans="1:40" ht="20.25" customHeight="1">
      <c r="A8" s="103" t="s">
        <v>352</v>
      </c>
      <c r="B8" s="104" t="s">
        <v>35</v>
      </c>
      <c r="C8" s="144">
        <f t="shared" si="12"/>
        <v>0</v>
      </c>
      <c r="D8" s="145">
        <f t="shared" si="0"/>
        <v>0</v>
      </c>
      <c r="E8" s="144">
        <f t="shared" si="1"/>
        <v>0</v>
      </c>
      <c r="F8" s="145">
        <f t="shared" si="2"/>
        <v>0</v>
      </c>
      <c r="G8" s="144">
        <f t="shared" si="3"/>
        <v>0</v>
      </c>
      <c r="H8" s="145">
        <f t="shared" si="4"/>
        <v>0</v>
      </c>
      <c r="I8" s="144">
        <f t="shared" si="5"/>
        <v>0</v>
      </c>
      <c r="J8" s="145">
        <f t="shared" si="6"/>
        <v>0</v>
      </c>
      <c r="K8" s="185">
        <f t="shared" si="13"/>
        <v>0</v>
      </c>
      <c r="L8" s="186">
        <f t="shared" si="7"/>
        <v>0</v>
      </c>
      <c r="M8" s="185">
        <f t="shared" si="8"/>
        <v>0</v>
      </c>
      <c r="N8" s="186">
        <f t="shared" si="9"/>
        <v>0</v>
      </c>
      <c r="O8" s="185">
        <f t="shared" si="10"/>
        <v>0</v>
      </c>
      <c r="P8" s="187">
        <f t="shared" si="11"/>
        <v>0</v>
      </c>
      <c r="AA8" s="144"/>
      <c r="AB8" s="145"/>
      <c r="AC8" s="144"/>
      <c r="AD8" s="145"/>
      <c r="AE8" s="144"/>
      <c r="AF8" s="145"/>
      <c r="AG8" s="144"/>
      <c r="AH8" s="145"/>
      <c r="AI8" s="144"/>
      <c r="AJ8" s="145"/>
      <c r="AK8" s="144"/>
      <c r="AL8" s="145"/>
      <c r="AM8" s="144"/>
      <c r="AN8" s="146"/>
    </row>
    <row r="9" spans="1:40" ht="20.25" customHeight="1">
      <c r="A9" s="103" t="s">
        <v>353</v>
      </c>
      <c r="B9" s="20" t="s">
        <v>36</v>
      </c>
      <c r="C9" s="144">
        <f t="shared" si="12"/>
        <v>0.73</v>
      </c>
      <c r="D9" s="145">
        <f t="shared" si="0"/>
        <v>14.67</v>
      </c>
      <c r="E9" s="144">
        <f t="shared" si="1"/>
        <v>0</v>
      </c>
      <c r="F9" s="145">
        <f t="shared" si="2"/>
        <v>0</v>
      </c>
      <c r="G9" s="144">
        <f t="shared" si="3"/>
        <v>0</v>
      </c>
      <c r="H9" s="145">
        <f t="shared" si="4"/>
        <v>0</v>
      </c>
      <c r="I9" s="144">
        <f t="shared" si="5"/>
        <v>0</v>
      </c>
      <c r="J9" s="145">
        <f t="shared" si="6"/>
        <v>0</v>
      </c>
      <c r="K9" s="185">
        <f t="shared" si="13"/>
        <v>0</v>
      </c>
      <c r="L9" s="186">
        <f t="shared" si="7"/>
        <v>0</v>
      </c>
      <c r="M9" s="185">
        <f t="shared" si="8"/>
        <v>3</v>
      </c>
      <c r="N9" s="186">
        <f t="shared" si="9"/>
        <v>22</v>
      </c>
      <c r="O9" s="185">
        <f t="shared" si="10"/>
        <v>5</v>
      </c>
      <c r="P9" s="187">
        <f t="shared" si="11"/>
        <v>36</v>
      </c>
      <c r="AA9" s="144">
        <v>0.73</v>
      </c>
      <c r="AB9" s="145">
        <v>14.67</v>
      </c>
      <c r="AC9" s="144"/>
      <c r="AD9" s="145"/>
      <c r="AE9" s="144"/>
      <c r="AF9" s="145"/>
      <c r="AG9" s="144"/>
      <c r="AH9" s="145"/>
      <c r="AI9" s="144"/>
      <c r="AJ9" s="145"/>
      <c r="AK9" s="144">
        <v>3</v>
      </c>
      <c r="AL9" s="145">
        <v>22</v>
      </c>
      <c r="AM9" s="144">
        <v>5</v>
      </c>
      <c r="AN9" s="146">
        <v>36</v>
      </c>
    </row>
    <row r="10" spans="1:40" ht="20.25" customHeight="1">
      <c r="A10" s="103" t="s">
        <v>354</v>
      </c>
      <c r="B10" s="20" t="s">
        <v>355</v>
      </c>
      <c r="C10" s="144">
        <f t="shared" si="12"/>
        <v>0</v>
      </c>
      <c r="D10" s="145">
        <f t="shared" si="0"/>
        <v>0</v>
      </c>
      <c r="E10" s="144">
        <f t="shared" si="1"/>
        <v>0</v>
      </c>
      <c r="F10" s="145">
        <f t="shared" si="2"/>
        <v>0</v>
      </c>
      <c r="G10" s="144">
        <f t="shared" si="3"/>
        <v>0</v>
      </c>
      <c r="H10" s="145">
        <f t="shared" si="4"/>
        <v>0</v>
      </c>
      <c r="I10" s="144">
        <f t="shared" si="5"/>
        <v>0</v>
      </c>
      <c r="J10" s="145">
        <f t="shared" si="6"/>
        <v>0</v>
      </c>
      <c r="K10" s="185">
        <f t="shared" si="13"/>
        <v>0</v>
      </c>
      <c r="L10" s="186">
        <f t="shared" si="7"/>
        <v>0</v>
      </c>
      <c r="M10" s="185">
        <f t="shared" si="8"/>
        <v>0</v>
      </c>
      <c r="N10" s="186">
        <f t="shared" si="9"/>
        <v>0</v>
      </c>
      <c r="O10" s="185">
        <f t="shared" si="10"/>
        <v>0</v>
      </c>
      <c r="P10" s="187">
        <f t="shared" si="11"/>
        <v>2</v>
      </c>
      <c r="AA10" s="144"/>
      <c r="AB10" s="145"/>
      <c r="AC10" s="144"/>
      <c r="AD10" s="145"/>
      <c r="AE10" s="144"/>
      <c r="AF10" s="145"/>
      <c r="AG10" s="144"/>
      <c r="AH10" s="145"/>
      <c r="AI10" s="144"/>
      <c r="AJ10" s="145"/>
      <c r="AK10" s="144"/>
      <c r="AL10" s="145"/>
      <c r="AM10" s="144"/>
      <c r="AN10" s="146">
        <v>2</v>
      </c>
    </row>
    <row r="11" spans="1:40" ht="20.25" customHeight="1">
      <c r="A11" s="103" t="s">
        <v>356</v>
      </c>
      <c r="B11" s="20" t="s">
        <v>102</v>
      </c>
      <c r="C11" s="144">
        <f t="shared" si="12"/>
        <v>6.88</v>
      </c>
      <c r="D11" s="145">
        <f t="shared" si="0"/>
        <v>36.53</v>
      </c>
      <c r="E11" s="144">
        <f t="shared" si="1"/>
        <v>0</v>
      </c>
      <c r="F11" s="145">
        <f t="shared" si="2"/>
        <v>0</v>
      </c>
      <c r="G11" s="144">
        <f t="shared" si="3"/>
        <v>6.3</v>
      </c>
      <c r="H11" s="145">
        <f t="shared" si="4"/>
        <v>20.67</v>
      </c>
      <c r="I11" s="144">
        <f t="shared" si="5"/>
        <v>0</v>
      </c>
      <c r="J11" s="145">
        <f t="shared" si="6"/>
        <v>0</v>
      </c>
      <c r="K11" s="185">
        <f t="shared" si="13"/>
        <v>1</v>
      </c>
      <c r="L11" s="186">
        <f t="shared" si="7"/>
        <v>5</v>
      </c>
      <c r="M11" s="185">
        <f t="shared" si="8"/>
        <v>558</v>
      </c>
      <c r="N11" s="186">
        <f t="shared" si="9"/>
        <v>1456</v>
      </c>
      <c r="O11" s="185">
        <f t="shared" si="10"/>
        <v>166</v>
      </c>
      <c r="P11" s="187">
        <f t="shared" si="11"/>
        <v>346</v>
      </c>
      <c r="AA11" s="144">
        <v>6.88</v>
      </c>
      <c r="AB11" s="145">
        <v>36.53</v>
      </c>
      <c r="AC11" s="144"/>
      <c r="AD11" s="145"/>
      <c r="AE11" s="144">
        <v>6.3</v>
      </c>
      <c r="AF11" s="145">
        <v>20.67</v>
      </c>
      <c r="AG11" s="144"/>
      <c r="AH11" s="145"/>
      <c r="AI11" s="144">
        <v>1</v>
      </c>
      <c r="AJ11" s="145">
        <v>5</v>
      </c>
      <c r="AK11" s="144">
        <v>558</v>
      </c>
      <c r="AL11" s="145">
        <v>1456</v>
      </c>
      <c r="AM11" s="144">
        <v>166</v>
      </c>
      <c r="AN11" s="146">
        <v>346</v>
      </c>
    </row>
    <row r="12" spans="1:40" ht="20.25" customHeight="1">
      <c r="A12" s="103" t="s">
        <v>357</v>
      </c>
      <c r="B12" s="20" t="s">
        <v>26</v>
      </c>
      <c r="C12" s="144">
        <f t="shared" si="12"/>
        <v>8.3</v>
      </c>
      <c r="D12" s="145">
        <f t="shared" si="0"/>
        <v>6.1</v>
      </c>
      <c r="E12" s="144">
        <f t="shared" si="1"/>
        <v>0</v>
      </c>
      <c r="F12" s="145">
        <f t="shared" si="2"/>
        <v>0</v>
      </c>
      <c r="G12" s="144">
        <f t="shared" si="3"/>
        <v>0.88</v>
      </c>
      <c r="H12" s="145">
        <f t="shared" si="4"/>
        <v>2.57</v>
      </c>
      <c r="I12" s="144">
        <f t="shared" si="5"/>
        <v>0</v>
      </c>
      <c r="J12" s="145">
        <f t="shared" si="6"/>
        <v>0</v>
      </c>
      <c r="K12" s="185">
        <f t="shared" si="13"/>
        <v>0</v>
      </c>
      <c r="L12" s="186">
        <f t="shared" si="7"/>
        <v>0</v>
      </c>
      <c r="M12" s="185">
        <f t="shared" si="8"/>
        <v>125</v>
      </c>
      <c r="N12" s="186">
        <f t="shared" si="9"/>
        <v>151</v>
      </c>
      <c r="O12" s="185">
        <f t="shared" si="10"/>
        <v>71</v>
      </c>
      <c r="P12" s="187">
        <f t="shared" si="11"/>
        <v>67</v>
      </c>
      <c r="AA12" s="144">
        <v>8.3</v>
      </c>
      <c r="AB12" s="145">
        <v>6.1</v>
      </c>
      <c r="AC12" s="144"/>
      <c r="AD12" s="145"/>
      <c r="AE12" s="144">
        <v>0.88</v>
      </c>
      <c r="AF12" s="145">
        <v>2.57</v>
      </c>
      <c r="AG12" s="144"/>
      <c r="AH12" s="145"/>
      <c r="AI12" s="144"/>
      <c r="AJ12" s="145"/>
      <c r="AK12" s="144">
        <v>125</v>
      </c>
      <c r="AL12" s="145">
        <v>151</v>
      </c>
      <c r="AM12" s="144">
        <v>71</v>
      </c>
      <c r="AN12" s="146">
        <v>67</v>
      </c>
    </row>
    <row r="13" spans="1:40" ht="20.25" customHeight="1">
      <c r="A13" s="103" t="s">
        <v>358</v>
      </c>
      <c r="B13" s="20" t="s">
        <v>27</v>
      </c>
      <c r="C13" s="144">
        <f t="shared" si="12"/>
        <v>0</v>
      </c>
      <c r="D13" s="145">
        <f t="shared" si="0"/>
        <v>0</v>
      </c>
      <c r="E13" s="144">
        <f t="shared" si="1"/>
        <v>0</v>
      </c>
      <c r="F13" s="145">
        <f t="shared" si="2"/>
        <v>0</v>
      </c>
      <c r="G13" s="144">
        <f t="shared" si="3"/>
        <v>0</v>
      </c>
      <c r="H13" s="145">
        <f t="shared" si="4"/>
        <v>0</v>
      </c>
      <c r="I13" s="144">
        <f t="shared" si="5"/>
        <v>0</v>
      </c>
      <c r="J13" s="145">
        <f t="shared" si="6"/>
        <v>0</v>
      </c>
      <c r="K13" s="185">
        <f t="shared" si="13"/>
        <v>0</v>
      </c>
      <c r="L13" s="186">
        <f t="shared" si="7"/>
        <v>0</v>
      </c>
      <c r="M13" s="185">
        <f t="shared" si="8"/>
        <v>0</v>
      </c>
      <c r="N13" s="186">
        <f t="shared" si="9"/>
        <v>0</v>
      </c>
      <c r="O13" s="185">
        <f t="shared" si="10"/>
        <v>36</v>
      </c>
      <c r="P13" s="187">
        <f t="shared" si="11"/>
        <v>17</v>
      </c>
      <c r="AA13" s="144"/>
      <c r="AB13" s="145"/>
      <c r="AC13" s="144"/>
      <c r="AD13" s="145"/>
      <c r="AE13" s="144"/>
      <c r="AF13" s="145"/>
      <c r="AG13" s="144"/>
      <c r="AH13" s="145"/>
      <c r="AI13" s="144"/>
      <c r="AJ13" s="145"/>
      <c r="AK13" s="144"/>
      <c r="AL13" s="145"/>
      <c r="AM13" s="144">
        <v>36</v>
      </c>
      <c r="AN13" s="146">
        <v>17</v>
      </c>
    </row>
    <row r="14" spans="1:40" ht="20.25" customHeight="1">
      <c r="A14" s="103" t="s">
        <v>359</v>
      </c>
      <c r="B14" s="20" t="s">
        <v>28</v>
      </c>
      <c r="C14" s="144">
        <f t="shared" si="12"/>
        <v>2.39</v>
      </c>
      <c r="D14" s="145">
        <f t="shared" si="0"/>
        <v>9.62</v>
      </c>
      <c r="E14" s="144">
        <f t="shared" si="1"/>
        <v>0</v>
      </c>
      <c r="F14" s="145">
        <f t="shared" si="2"/>
        <v>0</v>
      </c>
      <c r="G14" s="144">
        <f t="shared" si="3"/>
        <v>0.83</v>
      </c>
      <c r="H14" s="145">
        <f t="shared" si="4"/>
        <v>2.47</v>
      </c>
      <c r="I14" s="144">
        <f t="shared" si="5"/>
        <v>0</v>
      </c>
      <c r="J14" s="145">
        <f t="shared" si="6"/>
        <v>0</v>
      </c>
      <c r="K14" s="185">
        <f t="shared" si="13"/>
        <v>0</v>
      </c>
      <c r="L14" s="186">
        <f t="shared" si="7"/>
        <v>0</v>
      </c>
      <c r="M14" s="185">
        <f t="shared" si="8"/>
        <v>7</v>
      </c>
      <c r="N14" s="186">
        <f t="shared" si="9"/>
        <v>10</v>
      </c>
      <c r="O14" s="185">
        <f t="shared" si="10"/>
        <v>0</v>
      </c>
      <c r="P14" s="187">
        <f t="shared" si="11"/>
        <v>1</v>
      </c>
      <c r="AA14" s="144">
        <v>2.39</v>
      </c>
      <c r="AB14" s="145">
        <v>9.62</v>
      </c>
      <c r="AC14" s="144"/>
      <c r="AD14" s="145"/>
      <c r="AE14" s="144">
        <v>0.83</v>
      </c>
      <c r="AF14" s="145">
        <v>2.47</v>
      </c>
      <c r="AG14" s="144"/>
      <c r="AH14" s="145"/>
      <c r="AI14" s="144"/>
      <c r="AJ14" s="145"/>
      <c r="AK14" s="144">
        <v>7</v>
      </c>
      <c r="AL14" s="145">
        <v>10</v>
      </c>
      <c r="AM14" s="144"/>
      <c r="AN14" s="146">
        <v>1</v>
      </c>
    </row>
    <row r="15" spans="1:40" ht="20.25" customHeight="1">
      <c r="A15" s="103" t="s">
        <v>360</v>
      </c>
      <c r="B15" s="20" t="s">
        <v>37</v>
      </c>
      <c r="C15" s="144">
        <f t="shared" si="12"/>
        <v>0</v>
      </c>
      <c r="D15" s="145">
        <f t="shared" si="0"/>
        <v>0</v>
      </c>
      <c r="E15" s="144">
        <f t="shared" si="1"/>
        <v>0</v>
      </c>
      <c r="F15" s="145">
        <f t="shared" si="2"/>
        <v>0</v>
      </c>
      <c r="G15" s="144">
        <f t="shared" si="3"/>
        <v>0</v>
      </c>
      <c r="H15" s="145">
        <f t="shared" si="4"/>
        <v>0</v>
      </c>
      <c r="I15" s="144">
        <f t="shared" si="5"/>
        <v>0</v>
      </c>
      <c r="J15" s="145">
        <f t="shared" si="6"/>
        <v>0</v>
      </c>
      <c r="K15" s="185">
        <f t="shared" si="13"/>
        <v>0</v>
      </c>
      <c r="L15" s="186">
        <f t="shared" si="7"/>
        <v>0</v>
      </c>
      <c r="M15" s="185">
        <f t="shared" si="8"/>
        <v>0</v>
      </c>
      <c r="N15" s="186">
        <f t="shared" si="9"/>
        <v>0</v>
      </c>
      <c r="O15" s="185">
        <f t="shared" si="10"/>
        <v>3</v>
      </c>
      <c r="P15" s="187">
        <f t="shared" si="11"/>
        <v>0</v>
      </c>
      <c r="AA15" s="144"/>
      <c r="AB15" s="145"/>
      <c r="AC15" s="144"/>
      <c r="AD15" s="145"/>
      <c r="AE15" s="144"/>
      <c r="AF15" s="145"/>
      <c r="AG15" s="144"/>
      <c r="AH15" s="145"/>
      <c r="AI15" s="144"/>
      <c r="AJ15" s="145"/>
      <c r="AK15" s="144"/>
      <c r="AL15" s="145"/>
      <c r="AM15" s="144">
        <v>3</v>
      </c>
      <c r="AN15" s="146"/>
    </row>
    <row r="16" spans="1:40" ht="20.25" customHeight="1">
      <c r="A16" s="103" t="s">
        <v>361</v>
      </c>
      <c r="B16" s="20" t="s">
        <v>38</v>
      </c>
      <c r="C16" s="144">
        <f t="shared" si="12"/>
        <v>0</v>
      </c>
      <c r="D16" s="145">
        <f t="shared" si="0"/>
        <v>0</v>
      </c>
      <c r="E16" s="144">
        <f t="shared" si="1"/>
        <v>0</v>
      </c>
      <c r="F16" s="145">
        <f t="shared" si="2"/>
        <v>0</v>
      </c>
      <c r="G16" s="144">
        <f t="shared" si="3"/>
        <v>0</v>
      </c>
      <c r="H16" s="145">
        <f t="shared" si="4"/>
        <v>0</v>
      </c>
      <c r="I16" s="144">
        <f t="shared" si="5"/>
        <v>0</v>
      </c>
      <c r="J16" s="145">
        <f t="shared" si="6"/>
        <v>0</v>
      </c>
      <c r="K16" s="185">
        <f t="shared" si="13"/>
        <v>0</v>
      </c>
      <c r="L16" s="186">
        <f t="shared" si="7"/>
        <v>0</v>
      </c>
      <c r="M16" s="185">
        <f t="shared" si="8"/>
        <v>0</v>
      </c>
      <c r="N16" s="186">
        <f t="shared" si="9"/>
        <v>0</v>
      </c>
      <c r="O16" s="185">
        <f t="shared" si="10"/>
        <v>0</v>
      </c>
      <c r="P16" s="187">
        <f t="shared" si="11"/>
        <v>0</v>
      </c>
      <c r="AA16" s="144"/>
      <c r="AB16" s="145"/>
      <c r="AC16" s="144"/>
      <c r="AD16" s="145"/>
      <c r="AE16" s="144"/>
      <c r="AF16" s="145"/>
      <c r="AG16" s="144"/>
      <c r="AH16" s="145"/>
      <c r="AI16" s="144"/>
      <c r="AJ16" s="145"/>
      <c r="AK16" s="144"/>
      <c r="AL16" s="145"/>
      <c r="AM16" s="144"/>
      <c r="AN16" s="146"/>
    </row>
    <row r="17" spans="1:40" ht="20.25" customHeight="1">
      <c r="A17" s="103" t="s">
        <v>362</v>
      </c>
      <c r="B17" s="20" t="s">
        <v>39</v>
      </c>
      <c r="C17" s="144">
        <f t="shared" si="12"/>
        <v>0</v>
      </c>
      <c r="D17" s="145">
        <f t="shared" si="0"/>
        <v>0</v>
      </c>
      <c r="E17" s="144">
        <f t="shared" si="1"/>
        <v>0</v>
      </c>
      <c r="F17" s="145">
        <f t="shared" si="2"/>
        <v>0</v>
      </c>
      <c r="G17" s="144">
        <f t="shared" si="3"/>
        <v>0</v>
      </c>
      <c r="H17" s="145">
        <f t="shared" si="4"/>
        <v>0</v>
      </c>
      <c r="I17" s="144">
        <f t="shared" si="5"/>
        <v>0</v>
      </c>
      <c r="J17" s="145">
        <f t="shared" si="6"/>
        <v>0</v>
      </c>
      <c r="K17" s="185">
        <f t="shared" si="13"/>
        <v>0</v>
      </c>
      <c r="L17" s="186">
        <f t="shared" si="7"/>
        <v>0</v>
      </c>
      <c r="M17" s="185">
        <f t="shared" si="8"/>
        <v>0</v>
      </c>
      <c r="N17" s="186">
        <f t="shared" si="9"/>
        <v>0</v>
      </c>
      <c r="O17" s="185">
        <f t="shared" si="10"/>
        <v>1</v>
      </c>
      <c r="P17" s="187">
        <f t="shared" si="11"/>
        <v>0</v>
      </c>
      <c r="AA17" s="144"/>
      <c r="AB17" s="145"/>
      <c r="AC17" s="144"/>
      <c r="AD17" s="145"/>
      <c r="AE17" s="144"/>
      <c r="AF17" s="145"/>
      <c r="AG17" s="144"/>
      <c r="AH17" s="145"/>
      <c r="AI17" s="144"/>
      <c r="AJ17" s="145"/>
      <c r="AK17" s="144"/>
      <c r="AL17" s="145"/>
      <c r="AM17" s="144">
        <v>1</v>
      </c>
      <c r="AN17" s="146"/>
    </row>
    <row r="18" spans="1:40" ht="20.25" customHeight="1">
      <c r="A18" s="103" t="s">
        <v>363</v>
      </c>
      <c r="B18" s="20" t="s">
        <v>40</v>
      </c>
      <c r="C18" s="144">
        <f t="shared" si="12"/>
        <v>7.46</v>
      </c>
      <c r="D18" s="145">
        <f t="shared" si="0"/>
        <v>7.09</v>
      </c>
      <c r="E18" s="144">
        <f t="shared" si="1"/>
        <v>0</v>
      </c>
      <c r="F18" s="145">
        <f t="shared" si="2"/>
        <v>0</v>
      </c>
      <c r="G18" s="144">
        <f t="shared" si="3"/>
        <v>4.71</v>
      </c>
      <c r="H18" s="145">
        <f t="shared" si="4"/>
        <v>15.3</v>
      </c>
      <c r="I18" s="144">
        <f t="shared" si="5"/>
        <v>0</v>
      </c>
      <c r="J18" s="145">
        <f t="shared" si="6"/>
        <v>0</v>
      </c>
      <c r="K18" s="185">
        <f t="shared" si="13"/>
        <v>0</v>
      </c>
      <c r="L18" s="186">
        <f t="shared" si="7"/>
        <v>3</v>
      </c>
      <c r="M18" s="185">
        <f t="shared" si="8"/>
        <v>240</v>
      </c>
      <c r="N18" s="186">
        <f t="shared" si="9"/>
        <v>610</v>
      </c>
      <c r="O18" s="185">
        <f t="shared" si="10"/>
        <v>89</v>
      </c>
      <c r="P18" s="187">
        <f t="shared" si="11"/>
        <v>8</v>
      </c>
      <c r="AA18" s="144">
        <v>7.46</v>
      </c>
      <c r="AB18" s="145">
        <v>7.09</v>
      </c>
      <c r="AC18" s="144"/>
      <c r="AD18" s="145"/>
      <c r="AE18" s="144">
        <v>4.71</v>
      </c>
      <c r="AF18" s="145">
        <v>15.3</v>
      </c>
      <c r="AG18" s="144"/>
      <c r="AH18" s="145"/>
      <c r="AI18" s="144"/>
      <c r="AJ18" s="145">
        <v>3</v>
      </c>
      <c r="AK18" s="144">
        <v>240</v>
      </c>
      <c r="AL18" s="145">
        <v>610</v>
      </c>
      <c r="AM18" s="144">
        <v>89</v>
      </c>
      <c r="AN18" s="146">
        <v>8</v>
      </c>
    </row>
    <row r="19" spans="1:40" ht="20.25" customHeight="1">
      <c r="A19" s="103" t="s">
        <v>364</v>
      </c>
      <c r="B19" s="20" t="s">
        <v>41</v>
      </c>
      <c r="C19" s="144">
        <f t="shared" si="12"/>
        <v>0</v>
      </c>
      <c r="D19" s="145">
        <f t="shared" si="0"/>
        <v>0</v>
      </c>
      <c r="E19" s="144">
        <f t="shared" si="1"/>
        <v>0</v>
      </c>
      <c r="F19" s="145">
        <f t="shared" si="2"/>
        <v>0</v>
      </c>
      <c r="G19" s="144">
        <f t="shared" si="3"/>
        <v>0</v>
      </c>
      <c r="H19" s="145">
        <f t="shared" si="4"/>
        <v>0</v>
      </c>
      <c r="I19" s="144">
        <f t="shared" si="5"/>
        <v>0</v>
      </c>
      <c r="J19" s="145">
        <f t="shared" si="6"/>
        <v>0</v>
      </c>
      <c r="K19" s="185">
        <f t="shared" si="13"/>
        <v>0</v>
      </c>
      <c r="L19" s="186">
        <f t="shared" si="7"/>
        <v>0</v>
      </c>
      <c r="M19" s="185">
        <f t="shared" si="8"/>
        <v>0</v>
      </c>
      <c r="N19" s="186">
        <f t="shared" si="9"/>
        <v>0</v>
      </c>
      <c r="O19" s="185">
        <f t="shared" si="10"/>
        <v>0</v>
      </c>
      <c r="P19" s="187">
        <f t="shared" si="11"/>
        <v>0</v>
      </c>
      <c r="AA19" s="144"/>
      <c r="AB19" s="145"/>
      <c r="AC19" s="144"/>
      <c r="AD19" s="145"/>
      <c r="AE19" s="144"/>
      <c r="AF19" s="145"/>
      <c r="AG19" s="144"/>
      <c r="AH19" s="145"/>
      <c r="AI19" s="144"/>
      <c r="AJ19" s="145"/>
      <c r="AK19" s="144"/>
      <c r="AL19" s="145"/>
      <c r="AM19" s="144"/>
      <c r="AN19" s="146"/>
    </row>
    <row r="20" spans="1:40" ht="20.25" customHeight="1">
      <c r="A20" s="196" t="s">
        <v>365</v>
      </c>
      <c r="B20" s="20" t="s">
        <v>42</v>
      </c>
      <c r="C20" s="144">
        <f aca="true" t="shared" si="14" ref="C20:J20">ROUND(AA20,2)</f>
        <v>6.07</v>
      </c>
      <c r="D20" s="145">
        <f t="shared" si="14"/>
        <v>20.77</v>
      </c>
      <c r="E20" s="144">
        <f t="shared" si="14"/>
        <v>0</v>
      </c>
      <c r="F20" s="145">
        <f t="shared" si="14"/>
        <v>0</v>
      </c>
      <c r="G20" s="144">
        <f t="shared" si="14"/>
        <v>0</v>
      </c>
      <c r="H20" s="145">
        <f t="shared" si="14"/>
        <v>0</v>
      </c>
      <c r="I20" s="144">
        <f t="shared" si="14"/>
        <v>0</v>
      </c>
      <c r="J20" s="145">
        <f t="shared" si="14"/>
        <v>0</v>
      </c>
      <c r="K20" s="185">
        <f aca="true" t="shared" si="15" ref="K20:P20">ROUND(AI20,0)</f>
        <v>1</v>
      </c>
      <c r="L20" s="186">
        <f t="shared" si="15"/>
        <v>6</v>
      </c>
      <c r="M20" s="185">
        <f t="shared" si="15"/>
        <v>4</v>
      </c>
      <c r="N20" s="186">
        <f t="shared" si="15"/>
        <v>12</v>
      </c>
      <c r="O20" s="185">
        <f t="shared" si="15"/>
        <v>0</v>
      </c>
      <c r="P20" s="187">
        <f t="shared" si="15"/>
        <v>0</v>
      </c>
      <c r="AA20" s="144">
        <v>6.07</v>
      </c>
      <c r="AB20" s="145">
        <v>20.77</v>
      </c>
      <c r="AC20" s="144"/>
      <c r="AD20" s="145"/>
      <c r="AE20" s="144"/>
      <c r="AF20" s="147"/>
      <c r="AG20" s="144"/>
      <c r="AH20" s="145"/>
      <c r="AI20" s="144">
        <v>1</v>
      </c>
      <c r="AJ20" s="145">
        <v>6</v>
      </c>
      <c r="AK20" s="144">
        <v>4</v>
      </c>
      <c r="AL20" s="145">
        <v>12</v>
      </c>
      <c r="AM20" s="144"/>
      <c r="AN20" s="146"/>
    </row>
    <row r="21" spans="1:40" ht="20.25" customHeight="1" thickBot="1">
      <c r="A21" s="105" t="s">
        <v>366</v>
      </c>
      <c r="B21" s="20" t="s">
        <v>106</v>
      </c>
      <c r="C21" s="144">
        <f t="shared" si="12"/>
        <v>0</v>
      </c>
      <c r="D21" s="145">
        <f t="shared" si="0"/>
        <v>0</v>
      </c>
      <c r="E21" s="144">
        <f t="shared" si="1"/>
        <v>0</v>
      </c>
      <c r="F21" s="145">
        <f t="shared" si="2"/>
        <v>0</v>
      </c>
      <c r="G21" s="144">
        <f t="shared" si="3"/>
        <v>0</v>
      </c>
      <c r="H21" s="147">
        <f t="shared" si="4"/>
        <v>0</v>
      </c>
      <c r="I21" s="144">
        <f t="shared" si="5"/>
        <v>0</v>
      </c>
      <c r="J21" s="145">
        <f t="shared" si="6"/>
        <v>0</v>
      </c>
      <c r="K21" s="185">
        <f t="shared" si="13"/>
        <v>0</v>
      </c>
      <c r="L21" s="186">
        <f t="shared" si="7"/>
        <v>0</v>
      </c>
      <c r="M21" s="185">
        <f t="shared" si="8"/>
        <v>0</v>
      </c>
      <c r="N21" s="186">
        <f t="shared" si="9"/>
        <v>0</v>
      </c>
      <c r="O21" s="185">
        <f t="shared" si="10"/>
        <v>0</v>
      </c>
      <c r="P21" s="184">
        <f t="shared" si="11"/>
        <v>0</v>
      </c>
      <c r="AA21" s="144"/>
      <c r="AB21" s="145"/>
      <c r="AC21" s="144"/>
      <c r="AD21" s="145"/>
      <c r="AE21" s="144"/>
      <c r="AF21" s="147"/>
      <c r="AG21" s="144"/>
      <c r="AH21" s="145"/>
      <c r="AI21" s="144"/>
      <c r="AJ21" s="145"/>
      <c r="AK21" s="144"/>
      <c r="AL21" s="145"/>
      <c r="AM21" s="144"/>
      <c r="AN21" s="143"/>
    </row>
    <row r="22" spans="1:40" ht="33" customHeight="1" thickBot="1" thickTop="1">
      <c r="A22" s="16" t="s">
        <v>51</v>
      </c>
      <c r="B22" s="14"/>
      <c r="C22" s="131">
        <f aca="true" t="shared" si="16" ref="C22:P22">SUM(C6:C21)</f>
        <v>58.73</v>
      </c>
      <c r="D22" s="132">
        <f t="shared" si="16"/>
        <v>141.94</v>
      </c>
      <c r="E22" s="131">
        <f t="shared" si="16"/>
        <v>0</v>
      </c>
      <c r="F22" s="132">
        <f t="shared" si="16"/>
        <v>0</v>
      </c>
      <c r="G22" s="131">
        <f t="shared" si="16"/>
        <v>12.72</v>
      </c>
      <c r="H22" s="132">
        <f t="shared" si="16"/>
        <v>41.01</v>
      </c>
      <c r="I22" s="131">
        <f t="shared" si="16"/>
        <v>0</v>
      </c>
      <c r="J22" s="132">
        <f t="shared" si="16"/>
        <v>0</v>
      </c>
      <c r="K22" s="131">
        <f t="shared" si="16"/>
        <v>2</v>
      </c>
      <c r="L22" s="132">
        <f t="shared" si="16"/>
        <v>14</v>
      </c>
      <c r="M22" s="131">
        <f t="shared" si="16"/>
        <v>1143</v>
      </c>
      <c r="N22" s="132">
        <f t="shared" si="16"/>
        <v>2550</v>
      </c>
      <c r="O22" s="131">
        <f t="shared" si="16"/>
        <v>673</v>
      </c>
      <c r="P22" s="133">
        <f t="shared" si="16"/>
        <v>791</v>
      </c>
      <c r="AA22" s="131">
        <f aca="true" t="shared" si="17" ref="AA22:AN22">SUM(AA6:AA21)</f>
        <v>58.73</v>
      </c>
      <c r="AB22" s="132">
        <f t="shared" si="17"/>
        <v>141.94</v>
      </c>
      <c r="AC22" s="131">
        <f t="shared" si="17"/>
        <v>0</v>
      </c>
      <c r="AD22" s="132">
        <f t="shared" si="17"/>
        <v>0</v>
      </c>
      <c r="AE22" s="131">
        <f t="shared" si="17"/>
        <v>12.72</v>
      </c>
      <c r="AF22" s="132">
        <f t="shared" si="17"/>
        <v>41.01</v>
      </c>
      <c r="AG22" s="131">
        <f t="shared" si="17"/>
        <v>0</v>
      </c>
      <c r="AH22" s="132">
        <f t="shared" si="17"/>
        <v>0</v>
      </c>
      <c r="AI22" s="131">
        <f t="shared" si="17"/>
        <v>2</v>
      </c>
      <c r="AJ22" s="132">
        <f t="shared" si="17"/>
        <v>14</v>
      </c>
      <c r="AK22" s="131">
        <f t="shared" si="17"/>
        <v>1143</v>
      </c>
      <c r="AL22" s="132">
        <f t="shared" si="17"/>
        <v>2550</v>
      </c>
      <c r="AM22" s="131">
        <f t="shared" si="17"/>
        <v>673</v>
      </c>
      <c r="AN22" s="133">
        <f t="shared" si="17"/>
        <v>791</v>
      </c>
    </row>
    <row r="23" spans="1:40" ht="8.25" customHeight="1">
      <c r="A23" s="6"/>
      <c r="B23" s="7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</row>
    <row r="24" spans="1:40" ht="11.25">
      <c r="A24" s="124" t="s">
        <v>43</v>
      </c>
      <c r="B24" s="125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</row>
    <row r="25" spans="1:40" ht="11.25">
      <c r="A25" s="124" t="s">
        <v>44</v>
      </c>
      <c r="B25" s="125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</row>
    <row r="26" spans="1:16" ht="11.25">
      <c r="A26" s="189" t="s">
        <v>45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</sheetData>
  <sheetProtection password="EA98" sheet="1" formatColumns="0" selectLockedCells="1"/>
  <mergeCells count="12">
    <mergeCell ref="AC4:AD4"/>
    <mergeCell ref="AA4:AB4"/>
    <mergeCell ref="G2:P2"/>
    <mergeCell ref="AE2:AN2"/>
    <mergeCell ref="AI4:AJ4"/>
    <mergeCell ref="AM4:AN4"/>
    <mergeCell ref="AK4:AL4"/>
    <mergeCell ref="K4:L4"/>
    <mergeCell ref="O4:P4"/>
    <mergeCell ref="M4:N4"/>
    <mergeCell ref="AG4:AH4"/>
    <mergeCell ref="AE4:AF4"/>
  </mergeCells>
  <dataValidations count="3">
    <dataValidation type="decimal" allowBlank="1" showInputMessage="1" showErrorMessage="1" promptTitle="ATTENZIONE!" prompt="Inserire solo decimali con due cifre dopo la virgola" sqref="C6 AA6">
      <formula1>0</formula1>
      <formula2>9999999.99</formula2>
    </dataValidation>
    <dataValidation type="decimal" allowBlank="1" showInputMessage="1" showErrorMessage="1" promptTitle="ATTENZIONE!" prompt="Inserire solo decimali con due cifre dopo la virgola" sqref="AB6:AH20 C7:C21 D6:J21 AA7:AA20 AA21:AH21">
      <formula1>0</formula1>
      <formula2>9999999</formula2>
    </dataValidation>
    <dataValidation type="whole" allowBlank="1" showErrorMessage="1" promptTitle="ATTENZIONE!" prompt="Inserire solo decimali con due cifre dopo la virgola" sqref="K6:P21 AI6:AN21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5"/>
  <sheetViews>
    <sheetView showGridLines="0" zoomScalePageLayoutView="0" workbookViewId="0" topLeftCell="A1">
      <pane xSplit="2" ySplit="5" topLeftCell="C150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AB157" sqref="AB157"/>
    </sheetView>
  </sheetViews>
  <sheetFormatPr defaultColWidth="9.33203125" defaultRowHeight="10.5"/>
  <cols>
    <col min="1" max="1" width="51.83203125" style="3" customWidth="1"/>
    <col min="2" max="2" width="10" style="5" customWidth="1"/>
    <col min="3" max="3" width="14.83203125" style="3" hidden="1" customWidth="1"/>
    <col min="4" max="10" width="19.83203125" style="3" hidden="1" customWidth="1"/>
    <col min="11" max="26" width="9.33203125" style="3" hidden="1" customWidth="1"/>
    <col min="27" max="27" width="14.83203125" style="3" customWidth="1"/>
    <col min="28" max="34" width="19.83203125" style="3" customWidth="1"/>
    <col min="35" max="35" width="9.33203125" style="3" hidden="1" customWidth="1"/>
    <col min="36" max="36" width="0" style="3" hidden="1" customWidth="1"/>
    <col min="37" max="37" width="9.33203125" style="3" customWidth="1"/>
    <col min="38" max="41" width="0" style="3" hidden="1" customWidth="1"/>
    <col min="42" max="42" width="39.66015625" style="3" customWidth="1"/>
    <col min="43" max="16384" width="9.33203125" style="3" customWidth="1"/>
  </cols>
  <sheetData>
    <row r="1" spans="1:36" ht="87" customHeight="1">
      <c r="A1" s="168" t="str">
        <f>'t1'!A1</f>
        <v>SERVIZIO SANITARIO NAZIONALE - anno 2019</v>
      </c>
      <c r="B1" s="168"/>
      <c r="C1" s="168"/>
      <c r="D1" s="168"/>
      <c r="E1" s="168"/>
      <c r="F1" s="168"/>
      <c r="G1" s="168"/>
      <c r="H1" s="168"/>
      <c r="I1" s="1"/>
      <c r="J1" s="91"/>
      <c r="L1"/>
      <c r="AG1" s="1"/>
      <c r="AH1" s="91"/>
      <c r="AJ1"/>
    </row>
    <row r="2" spans="1:34" ht="27" customHeight="1" thickBot="1">
      <c r="A2" s="4"/>
      <c r="H2" s="221"/>
      <c r="I2" s="221"/>
      <c r="J2" s="221"/>
      <c r="AF2" s="221"/>
      <c r="AG2" s="221"/>
      <c r="AH2" s="221"/>
    </row>
    <row r="3" spans="1:42" ht="10.5" thickBot="1">
      <c r="A3" s="10"/>
      <c r="B3" s="11"/>
      <c r="C3" s="54" t="s">
        <v>101</v>
      </c>
      <c r="D3" s="12"/>
      <c r="E3" s="12"/>
      <c r="F3" s="12"/>
      <c r="G3" s="12"/>
      <c r="H3" s="12"/>
      <c r="I3" s="50"/>
      <c r="J3" s="50"/>
      <c r="AA3" s="54" t="s">
        <v>101</v>
      </c>
      <c r="AB3" s="12"/>
      <c r="AC3" s="12"/>
      <c r="AD3" s="12"/>
      <c r="AE3" s="12"/>
      <c r="AF3" s="12"/>
      <c r="AG3" s="50"/>
      <c r="AH3" s="50"/>
      <c r="AK3"/>
      <c r="AL3"/>
      <c r="AM3"/>
      <c r="AN3"/>
      <c r="AO3"/>
      <c r="AP3" s="200"/>
    </row>
    <row r="4" spans="1:42" ht="40.5" thickTop="1">
      <c r="A4" s="26" t="s">
        <v>65</v>
      </c>
      <c r="B4" s="51" t="s">
        <v>48</v>
      </c>
      <c r="C4" s="52" t="s">
        <v>96</v>
      </c>
      <c r="D4" s="52" t="s">
        <v>66</v>
      </c>
      <c r="E4" s="192" t="s">
        <v>304</v>
      </c>
      <c r="F4" s="191" t="s">
        <v>306</v>
      </c>
      <c r="G4" s="52" t="s">
        <v>265</v>
      </c>
      <c r="H4" s="52" t="s">
        <v>266</v>
      </c>
      <c r="I4" s="52" t="s">
        <v>267</v>
      </c>
      <c r="J4" s="53" t="s">
        <v>51</v>
      </c>
      <c r="AA4" s="52" t="s">
        <v>96</v>
      </c>
      <c r="AB4" s="52" t="s">
        <v>66</v>
      </c>
      <c r="AC4" s="192" t="s">
        <v>304</v>
      </c>
      <c r="AD4" s="191" t="s">
        <v>306</v>
      </c>
      <c r="AE4" s="52" t="s">
        <v>265</v>
      </c>
      <c r="AF4" s="52" t="s">
        <v>266</v>
      </c>
      <c r="AG4" s="52" t="s">
        <v>267</v>
      </c>
      <c r="AH4" s="53" t="s">
        <v>51</v>
      </c>
      <c r="AK4" s="201" t="s">
        <v>516</v>
      </c>
      <c r="AL4" s="201"/>
      <c r="AM4" s="201"/>
      <c r="AN4" s="201"/>
      <c r="AO4" s="201"/>
      <c r="AP4" s="228" t="s">
        <v>517</v>
      </c>
    </row>
    <row r="5" spans="1:42" s="80" customFormat="1" ht="12" thickBot="1">
      <c r="A5" s="157" t="s">
        <v>299</v>
      </c>
      <c r="B5" s="81"/>
      <c r="C5" s="82" t="s">
        <v>253</v>
      </c>
      <c r="D5" s="82" t="s">
        <v>254</v>
      </c>
      <c r="E5" s="82" t="s">
        <v>305</v>
      </c>
      <c r="F5" s="82" t="s">
        <v>307</v>
      </c>
      <c r="G5" s="82" t="s">
        <v>255</v>
      </c>
      <c r="H5" s="82" t="s">
        <v>256</v>
      </c>
      <c r="I5" s="82" t="s">
        <v>257</v>
      </c>
      <c r="J5" s="83"/>
      <c r="AA5" s="82" t="s">
        <v>253</v>
      </c>
      <c r="AB5" s="82" t="s">
        <v>254</v>
      </c>
      <c r="AC5" s="82" t="s">
        <v>305</v>
      </c>
      <c r="AD5" s="82" t="s">
        <v>307</v>
      </c>
      <c r="AE5" s="82" t="s">
        <v>255</v>
      </c>
      <c r="AF5" s="82" t="s">
        <v>256</v>
      </c>
      <c r="AG5" s="82" t="s">
        <v>257</v>
      </c>
      <c r="AH5" s="83"/>
      <c r="AK5" s="202">
        <f>COUNTIF($AP$6:$AP$158,"Incongruenza")</f>
        <v>0</v>
      </c>
      <c r="AL5" s="203" t="s">
        <v>58</v>
      </c>
      <c r="AM5" s="203"/>
      <c r="AN5" s="204" t="s">
        <v>518</v>
      </c>
      <c r="AO5" s="204" t="s">
        <v>519</v>
      </c>
      <c r="AP5" s="229"/>
    </row>
    <row r="6" spans="1:42" ht="12" customHeight="1" thickBot="1" thickTop="1">
      <c r="A6" s="25" t="str">
        <f>'t1'!A6</f>
        <v>Direttore generale</v>
      </c>
      <c r="B6" s="75" t="str">
        <f>'t1'!B6</f>
        <v>0D0097</v>
      </c>
      <c r="C6" s="69">
        <f>ROUND(AA6,2)</f>
        <v>10.03</v>
      </c>
      <c r="D6" s="169">
        <f aca="true" t="shared" si="0" ref="D6:I7">ROUND(AB6,0)</f>
        <v>116648</v>
      </c>
      <c r="E6" s="169">
        <f t="shared" si="0"/>
        <v>0</v>
      </c>
      <c r="F6" s="169">
        <f t="shared" si="0"/>
        <v>0</v>
      </c>
      <c r="G6" s="169">
        <f t="shared" si="0"/>
        <v>0</v>
      </c>
      <c r="H6" s="169">
        <f t="shared" si="0"/>
        <v>0</v>
      </c>
      <c r="I6" s="170">
        <f t="shared" si="0"/>
        <v>0</v>
      </c>
      <c r="J6" s="119">
        <f>(D6+E6+F6+G6+H6)-I6</f>
        <v>116648</v>
      </c>
      <c r="K6" s="3">
        <f>'t1'!M6</f>
        <v>1</v>
      </c>
      <c r="L6" s="190" t="s">
        <v>515</v>
      </c>
      <c r="AA6" s="69">
        <v>10.03</v>
      </c>
      <c r="AB6" s="67">
        <v>116648</v>
      </c>
      <c r="AC6" s="67"/>
      <c r="AD6" s="67"/>
      <c r="AE6" s="67"/>
      <c r="AF6" s="67"/>
      <c r="AG6" s="68"/>
      <c r="AH6" s="119">
        <f>(AB6+AC6+AD6+AE6+AF6)-AG6</f>
        <v>116648</v>
      </c>
      <c r="AI6" s="3">
        <f>'t1'!AK6</f>
        <v>1</v>
      </c>
      <c r="AK6"/>
      <c r="AL6" s="3" t="s">
        <v>102</v>
      </c>
      <c r="AM6" s="3" t="s">
        <v>520</v>
      </c>
      <c r="AN6" s="205" t="str">
        <f>IF($AL6="no",(IF($AC6&gt;0,"Incongruenza","OK")),(IF($AC6=0,"OK","ok")))</f>
        <v>OK</v>
      </c>
      <c r="AO6" s="206" t="str">
        <f>IF($AM6="no",(IF($AD6&gt;0,"Incongruenza","OK")),(IF($AD6=0,"OK","ok")))</f>
        <v>OK</v>
      </c>
      <c r="AP6" s="207" t="str">
        <f>IF(AND($AL6="no",$AM6="no",$AD6&gt;0),"Sono stati inseriti importi RIA e/o Progressioni",IF(AND($AL6="no",$AM6="no",$AC6&gt;0)," ",IF(OR($AN6="Incongruenza",$AO6="Incongruenza"),"Incongruenza"," ")))</f>
        <v> </v>
      </c>
    </row>
    <row r="7" spans="1:42" ht="12" customHeight="1" thickBot="1">
      <c r="A7" s="58" t="str">
        <f>'t1'!A7</f>
        <v>Direttore sanitario</v>
      </c>
      <c r="B7" s="74" t="str">
        <f>'t1'!B7</f>
        <v>0D0482</v>
      </c>
      <c r="C7" s="69">
        <f>ROUND(AA7,2)</f>
        <v>16</v>
      </c>
      <c r="D7" s="169">
        <f t="shared" si="0"/>
        <v>133382</v>
      </c>
      <c r="E7" s="169">
        <f t="shared" si="0"/>
        <v>0</v>
      </c>
      <c r="F7" s="169">
        <f t="shared" si="0"/>
        <v>0</v>
      </c>
      <c r="G7" s="169">
        <f t="shared" si="0"/>
        <v>0</v>
      </c>
      <c r="H7" s="169">
        <f t="shared" si="0"/>
        <v>0</v>
      </c>
      <c r="I7" s="170">
        <f t="shared" si="0"/>
        <v>0</v>
      </c>
      <c r="J7" s="119">
        <f>(D7+E7+F7+G7+H7)-I7</f>
        <v>133382</v>
      </c>
      <c r="K7" s="3">
        <f>'t1'!M7</f>
        <v>1</v>
      </c>
      <c r="L7" s="190" t="s">
        <v>515</v>
      </c>
      <c r="AA7" s="69">
        <v>16</v>
      </c>
      <c r="AB7" s="67">
        <v>133382</v>
      </c>
      <c r="AC7" s="67"/>
      <c r="AD7" s="67"/>
      <c r="AE7" s="67"/>
      <c r="AF7" s="67"/>
      <c r="AG7" s="68"/>
      <c r="AH7" s="119">
        <f>(AB7+AC7+AD7+AE7+AF7)-AG7</f>
        <v>133382</v>
      </c>
      <c r="AI7" s="3">
        <f>'t1'!AK7</f>
        <v>1</v>
      </c>
      <c r="AL7" s="3" t="s">
        <v>102</v>
      </c>
      <c r="AM7" s="3" t="s">
        <v>520</v>
      </c>
      <c r="AN7" s="205" t="str">
        <f aca="true" t="shared" si="1" ref="AN7:AN70">IF($AL7="no",(IF($AC7&gt;0,"Incongruenza","OK")),(IF($AC7=0,"OK","ok")))</f>
        <v>OK</v>
      </c>
      <c r="AO7" s="206" t="str">
        <f aca="true" t="shared" si="2" ref="AO7:AO70">IF($AM7="no",(IF($AD7&gt;0,"Incongruenza","OK")),(IF($AD7=0,"OK","ok")))</f>
        <v>OK</v>
      </c>
      <c r="AP7" s="207" t="str">
        <f aca="true" t="shared" si="3" ref="AP7:AP70">IF(AND($AL7="no",$AM7="no",$AD7&gt;0),"Sono stati inseriti importi RIA e/o Progressioni",IF(AND($AL7="no",$AM7="no",$AC7&gt;0)," ",IF(OR($AN7="Incongruenza",$AO7="Incongruenza"),"Incongruenza"," ")))</f>
        <v> </v>
      </c>
    </row>
    <row r="8" spans="1:42" ht="12" customHeight="1" thickBot="1">
      <c r="A8" s="58" t="str">
        <f>'t1'!A8</f>
        <v>Direttore amministrativo</v>
      </c>
      <c r="B8" s="74" t="str">
        <f>'t1'!B8</f>
        <v>0D0163</v>
      </c>
      <c r="C8" s="69">
        <f aca="true" t="shared" si="4" ref="C8:C71">ROUND(AA8,2)</f>
        <v>11</v>
      </c>
      <c r="D8" s="169">
        <f aca="true" t="shared" si="5" ref="D8:D71">ROUND(AB8,0)</f>
        <v>123950</v>
      </c>
      <c r="E8" s="169">
        <f aca="true" t="shared" si="6" ref="E8:E71">ROUND(AC8,0)</f>
        <v>0</v>
      </c>
      <c r="F8" s="169">
        <f aca="true" t="shared" si="7" ref="F8:F71">ROUND(AD8,0)</f>
        <v>0</v>
      </c>
      <c r="G8" s="169">
        <f aca="true" t="shared" si="8" ref="G8:G71">ROUND(AE8,0)</f>
        <v>0</v>
      </c>
      <c r="H8" s="169">
        <f aca="true" t="shared" si="9" ref="H8:H71">ROUND(AF8,0)</f>
        <v>0</v>
      </c>
      <c r="I8" s="170">
        <f aca="true" t="shared" si="10" ref="I8:I71">ROUND(AG8,0)</f>
        <v>0</v>
      </c>
      <c r="J8" s="119">
        <f aca="true" t="shared" si="11" ref="J8:J71">(D8+E8+F8+G8+H8)-I8</f>
        <v>123950</v>
      </c>
      <c r="K8" s="3">
        <f>'t1'!M8</f>
        <v>1</v>
      </c>
      <c r="L8" s="190" t="s">
        <v>515</v>
      </c>
      <c r="AA8" s="69">
        <v>11</v>
      </c>
      <c r="AB8" s="67">
        <v>123950</v>
      </c>
      <c r="AC8" s="67"/>
      <c r="AD8" s="67"/>
      <c r="AE8" s="67"/>
      <c r="AF8" s="67"/>
      <c r="AG8" s="68"/>
      <c r="AH8" s="119">
        <f aca="true" t="shared" si="12" ref="AH8:AH71">(AB8+AC8+AD8+AE8+AF8)-AG8</f>
        <v>123950</v>
      </c>
      <c r="AI8" s="3">
        <f>'t1'!AK8</f>
        <v>1</v>
      </c>
      <c r="AL8" s="3" t="s">
        <v>102</v>
      </c>
      <c r="AM8" s="3" t="s">
        <v>520</v>
      </c>
      <c r="AN8" s="205" t="str">
        <f t="shared" si="1"/>
        <v>OK</v>
      </c>
      <c r="AO8" s="206" t="str">
        <f t="shared" si="2"/>
        <v>OK</v>
      </c>
      <c r="AP8" s="207" t="str">
        <f t="shared" si="3"/>
        <v> </v>
      </c>
    </row>
    <row r="9" spans="1:42" ht="12" customHeight="1" thickBot="1">
      <c r="A9" s="58" t="str">
        <f>'t1'!A9</f>
        <v>Direttore dei servizi sociali</v>
      </c>
      <c r="B9" s="74" t="str">
        <f>'t1'!B9</f>
        <v>0D0484</v>
      </c>
      <c r="C9" s="69">
        <f t="shared" si="4"/>
        <v>0</v>
      </c>
      <c r="D9" s="169">
        <f t="shared" si="5"/>
        <v>0</v>
      </c>
      <c r="E9" s="169">
        <f t="shared" si="6"/>
        <v>0</v>
      </c>
      <c r="F9" s="169">
        <f t="shared" si="7"/>
        <v>0</v>
      </c>
      <c r="G9" s="169">
        <f t="shared" si="8"/>
        <v>0</v>
      </c>
      <c r="H9" s="169">
        <f t="shared" si="9"/>
        <v>0</v>
      </c>
      <c r="I9" s="170">
        <f t="shared" si="10"/>
        <v>0</v>
      </c>
      <c r="J9" s="119">
        <f t="shared" si="11"/>
        <v>0</v>
      </c>
      <c r="K9" s="3">
        <f>'t1'!M9</f>
        <v>0</v>
      </c>
      <c r="L9" s="190" t="s">
        <v>515</v>
      </c>
      <c r="AA9" s="69"/>
      <c r="AB9" s="67"/>
      <c r="AC9" s="67"/>
      <c r="AD9" s="67"/>
      <c r="AE9" s="67"/>
      <c r="AF9" s="67"/>
      <c r="AG9" s="68"/>
      <c r="AH9" s="119">
        <f t="shared" si="12"/>
        <v>0</v>
      </c>
      <c r="AI9" s="3">
        <f>'t1'!AK9</f>
        <v>0</v>
      </c>
      <c r="AL9" s="3" t="s">
        <v>102</v>
      </c>
      <c r="AM9" s="3" t="s">
        <v>520</v>
      </c>
      <c r="AN9" s="205" t="str">
        <f t="shared" si="1"/>
        <v>OK</v>
      </c>
      <c r="AO9" s="206" t="str">
        <f t="shared" si="2"/>
        <v>OK</v>
      </c>
      <c r="AP9" s="207" t="str">
        <f t="shared" si="3"/>
        <v> </v>
      </c>
    </row>
    <row r="10" spans="1:42" ht="12" customHeight="1" thickBot="1">
      <c r="A10" s="58" t="str">
        <f>'t1'!A10</f>
        <v>Dir. Medico con inc. Struttura complessa (rapp. Esclusivo)</v>
      </c>
      <c r="B10" s="74" t="str">
        <f>'t1'!B10</f>
        <v>SD0E33</v>
      </c>
      <c r="C10" s="69">
        <f t="shared" si="4"/>
        <v>755.01</v>
      </c>
      <c r="D10" s="169">
        <f t="shared" si="5"/>
        <v>2609741</v>
      </c>
      <c r="E10" s="169">
        <f t="shared" si="6"/>
        <v>226591</v>
      </c>
      <c r="F10" s="169">
        <f t="shared" si="7"/>
        <v>0</v>
      </c>
      <c r="G10" s="169">
        <f t="shared" si="8"/>
        <v>601851</v>
      </c>
      <c r="H10" s="169">
        <f t="shared" si="9"/>
        <v>0</v>
      </c>
      <c r="I10" s="170">
        <f t="shared" si="10"/>
        <v>0</v>
      </c>
      <c r="J10" s="119">
        <f t="shared" si="11"/>
        <v>3438183</v>
      </c>
      <c r="K10" s="3">
        <f>'t1'!M10</f>
        <v>1</v>
      </c>
      <c r="L10" s="190" t="s">
        <v>111</v>
      </c>
      <c r="AA10" s="69">
        <v>755.01</v>
      </c>
      <c r="AB10" s="67">
        <v>2609741</v>
      </c>
      <c r="AC10" s="67">
        <v>226591</v>
      </c>
      <c r="AD10" s="67"/>
      <c r="AE10" s="67">
        <v>601851</v>
      </c>
      <c r="AF10" s="67"/>
      <c r="AG10" s="68"/>
      <c r="AH10" s="119">
        <f t="shared" si="12"/>
        <v>3438183</v>
      </c>
      <c r="AI10" s="3">
        <f>'t1'!AK10</f>
        <v>1</v>
      </c>
      <c r="AL10" s="3" t="s">
        <v>102</v>
      </c>
      <c r="AM10" s="3" t="s">
        <v>520</v>
      </c>
      <c r="AN10" s="205" t="str">
        <f t="shared" si="1"/>
        <v>ok</v>
      </c>
      <c r="AO10" s="206" t="str">
        <f t="shared" si="2"/>
        <v>OK</v>
      </c>
      <c r="AP10" s="207" t="str">
        <f t="shared" si="3"/>
        <v> </v>
      </c>
    </row>
    <row r="11" spans="1:42" ht="12" customHeight="1" thickBot="1">
      <c r="A11" s="58" t="str">
        <f>'t1'!A11</f>
        <v>Dir. Medico con inc. di struttura complessa (rapp. Non escl.</v>
      </c>
      <c r="B11" s="74" t="str">
        <f>'t1'!B11</f>
        <v>SD0N33</v>
      </c>
      <c r="C11" s="69">
        <f t="shared" si="4"/>
        <v>0</v>
      </c>
      <c r="D11" s="169">
        <f t="shared" si="5"/>
        <v>0</v>
      </c>
      <c r="E11" s="169">
        <f t="shared" si="6"/>
        <v>0</v>
      </c>
      <c r="F11" s="169">
        <f t="shared" si="7"/>
        <v>0</v>
      </c>
      <c r="G11" s="169">
        <f t="shared" si="8"/>
        <v>0</v>
      </c>
      <c r="H11" s="169">
        <f t="shared" si="9"/>
        <v>0</v>
      </c>
      <c r="I11" s="170">
        <f t="shared" si="10"/>
        <v>0</v>
      </c>
      <c r="J11" s="119">
        <f t="shared" si="11"/>
        <v>0</v>
      </c>
      <c r="K11" s="3">
        <f>'t1'!M11</f>
        <v>0</v>
      </c>
      <c r="L11" s="190" t="s">
        <v>111</v>
      </c>
      <c r="AA11" s="69"/>
      <c r="AB11" s="67"/>
      <c r="AC11" s="67"/>
      <c r="AD11" s="67"/>
      <c r="AE11" s="67"/>
      <c r="AF11" s="67"/>
      <c r="AG11" s="68"/>
      <c r="AH11" s="119">
        <f t="shared" si="12"/>
        <v>0</v>
      </c>
      <c r="AI11" s="3">
        <f>'t1'!AK11</f>
        <v>0</v>
      </c>
      <c r="AL11" s="3" t="s">
        <v>102</v>
      </c>
      <c r="AM11" s="3" t="s">
        <v>520</v>
      </c>
      <c r="AN11" s="205" t="str">
        <f t="shared" si="1"/>
        <v>OK</v>
      </c>
      <c r="AO11" s="206" t="str">
        <f t="shared" si="2"/>
        <v>OK</v>
      </c>
      <c r="AP11" s="207" t="str">
        <f t="shared" si="3"/>
        <v> </v>
      </c>
    </row>
    <row r="12" spans="1:42" ht="12" customHeight="1" thickBot="1">
      <c r="A12" s="58" t="str">
        <f>'t1'!A12</f>
        <v>Dir. Medico con incarico di struttura semplice (rapp. Esclus</v>
      </c>
      <c r="B12" s="74" t="str">
        <f>'t1'!B12</f>
        <v>SD0E34</v>
      </c>
      <c r="C12" s="69">
        <f t="shared" si="4"/>
        <v>937.62</v>
      </c>
      <c r="D12" s="169">
        <f t="shared" si="5"/>
        <v>3241378</v>
      </c>
      <c r="E12" s="169">
        <f t="shared" si="6"/>
        <v>174308</v>
      </c>
      <c r="F12" s="169">
        <f t="shared" si="7"/>
        <v>0</v>
      </c>
      <c r="G12" s="169">
        <f t="shared" si="8"/>
        <v>515598</v>
      </c>
      <c r="H12" s="169">
        <f t="shared" si="9"/>
        <v>0</v>
      </c>
      <c r="I12" s="170">
        <f t="shared" si="10"/>
        <v>0</v>
      </c>
      <c r="J12" s="119">
        <f t="shared" si="11"/>
        <v>3931284</v>
      </c>
      <c r="K12" s="3">
        <f>'t1'!M12</f>
        <v>1</v>
      </c>
      <c r="L12" s="190" t="s">
        <v>111</v>
      </c>
      <c r="AA12" s="69">
        <v>937.62</v>
      </c>
      <c r="AB12" s="67">
        <v>3241378</v>
      </c>
      <c r="AC12" s="67">
        <v>174308</v>
      </c>
      <c r="AD12" s="67"/>
      <c r="AE12" s="67">
        <v>515598</v>
      </c>
      <c r="AF12" s="67"/>
      <c r="AG12" s="68"/>
      <c r="AH12" s="119">
        <f t="shared" si="12"/>
        <v>3931284</v>
      </c>
      <c r="AI12" s="3">
        <f>'t1'!AK12</f>
        <v>1</v>
      </c>
      <c r="AL12" s="3" t="s">
        <v>102</v>
      </c>
      <c r="AM12" s="3" t="s">
        <v>520</v>
      </c>
      <c r="AN12" s="205" t="str">
        <f t="shared" si="1"/>
        <v>ok</v>
      </c>
      <c r="AO12" s="206" t="str">
        <f t="shared" si="2"/>
        <v>OK</v>
      </c>
      <c r="AP12" s="207" t="str">
        <f t="shared" si="3"/>
        <v> </v>
      </c>
    </row>
    <row r="13" spans="1:42" ht="12" customHeight="1" thickBot="1">
      <c r="A13" s="58" t="str">
        <f>'t1'!A13</f>
        <v>Dir. Medico con incarico struttura semplice (rapp. Non escl.</v>
      </c>
      <c r="B13" s="74" t="str">
        <f>'t1'!B13</f>
        <v>SD0N34</v>
      </c>
      <c r="C13" s="69">
        <f t="shared" si="4"/>
        <v>0</v>
      </c>
      <c r="D13" s="169">
        <f t="shared" si="5"/>
        <v>0</v>
      </c>
      <c r="E13" s="169">
        <f t="shared" si="6"/>
        <v>0</v>
      </c>
      <c r="F13" s="169">
        <f t="shared" si="7"/>
        <v>0</v>
      </c>
      <c r="G13" s="169">
        <f t="shared" si="8"/>
        <v>0</v>
      </c>
      <c r="H13" s="169">
        <f t="shared" si="9"/>
        <v>0</v>
      </c>
      <c r="I13" s="170">
        <f t="shared" si="10"/>
        <v>0</v>
      </c>
      <c r="J13" s="119">
        <f t="shared" si="11"/>
        <v>0</v>
      </c>
      <c r="K13" s="3">
        <f>'t1'!M13</f>
        <v>0</v>
      </c>
      <c r="L13" s="190" t="s">
        <v>111</v>
      </c>
      <c r="AA13" s="69"/>
      <c r="AB13" s="67"/>
      <c r="AC13" s="67"/>
      <c r="AD13" s="67"/>
      <c r="AE13" s="67"/>
      <c r="AF13" s="67"/>
      <c r="AG13" s="68"/>
      <c r="AH13" s="119">
        <f t="shared" si="12"/>
        <v>0</v>
      </c>
      <c r="AI13" s="3">
        <f>'t1'!AK13</f>
        <v>0</v>
      </c>
      <c r="AL13" s="3" t="s">
        <v>102</v>
      </c>
      <c r="AM13" s="3" t="s">
        <v>520</v>
      </c>
      <c r="AN13" s="205" t="str">
        <f t="shared" si="1"/>
        <v>OK</v>
      </c>
      <c r="AO13" s="206" t="str">
        <f t="shared" si="2"/>
        <v>OK</v>
      </c>
      <c r="AP13" s="207" t="str">
        <f t="shared" si="3"/>
        <v> </v>
      </c>
    </row>
    <row r="14" spans="1:42" ht="12" customHeight="1" thickBot="1">
      <c r="A14" s="58" t="str">
        <f>'t1'!A14</f>
        <v>Dirigenti medici con altri incar. Prof.li (rapp. Esclusivo)</v>
      </c>
      <c r="B14" s="74" t="str">
        <f>'t1'!B14</f>
        <v>SD0035</v>
      </c>
      <c r="C14" s="69">
        <f t="shared" si="4"/>
        <v>11504.8</v>
      </c>
      <c r="D14" s="169">
        <f t="shared" si="5"/>
        <v>39775494</v>
      </c>
      <c r="E14" s="169">
        <f t="shared" si="6"/>
        <v>683883</v>
      </c>
      <c r="F14" s="169">
        <f t="shared" si="7"/>
        <v>0</v>
      </c>
      <c r="G14" s="169">
        <f t="shared" si="8"/>
        <v>5450475</v>
      </c>
      <c r="H14" s="169">
        <f t="shared" si="9"/>
        <v>0</v>
      </c>
      <c r="I14" s="170">
        <f t="shared" si="10"/>
        <v>6105</v>
      </c>
      <c r="J14" s="119">
        <f t="shared" si="11"/>
        <v>45903747</v>
      </c>
      <c r="K14" s="3">
        <f>'t1'!M14</f>
        <v>1</v>
      </c>
      <c r="L14" s="190" t="s">
        <v>111</v>
      </c>
      <c r="AA14" s="69">
        <v>11504.8</v>
      </c>
      <c r="AB14" s="67">
        <v>39775494</v>
      </c>
      <c r="AC14" s="67">
        <v>683883</v>
      </c>
      <c r="AD14" s="67"/>
      <c r="AE14" s="67">
        <v>5450475</v>
      </c>
      <c r="AF14" s="67"/>
      <c r="AG14" s="68">
        <v>6105</v>
      </c>
      <c r="AH14" s="119">
        <f t="shared" si="12"/>
        <v>45903747</v>
      </c>
      <c r="AI14" s="3">
        <f>'t1'!AK14</f>
        <v>1</v>
      </c>
      <c r="AL14" s="3" t="s">
        <v>102</v>
      </c>
      <c r="AM14" s="3" t="s">
        <v>520</v>
      </c>
      <c r="AN14" s="205" t="str">
        <f t="shared" si="1"/>
        <v>ok</v>
      </c>
      <c r="AO14" s="206" t="str">
        <f t="shared" si="2"/>
        <v>OK</v>
      </c>
      <c r="AP14" s="207" t="str">
        <f t="shared" si="3"/>
        <v> </v>
      </c>
    </row>
    <row r="15" spans="1:42" ht="12" customHeight="1" thickBot="1">
      <c r="A15" s="58" t="str">
        <f>'t1'!A15</f>
        <v>Dirigenti medici con altri incar. Prof.li (rapp. Non escl.)</v>
      </c>
      <c r="B15" s="74" t="str">
        <f>'t1'!B15</f>
        <v>SD0036</v>
      </c>
      <c r="C15" s="69">
        <f t="shared" si="4"/>
        <v>607.32</v>
      </c>
      <c r="D15" s="169">
        <f t="shared" si="5"/>
        <v>2100951</v>
      </c>
      <c r="E15" s="169">
        <f t="shared" si="6"/>
        <v>21583</v>
      </c>
      <c r="F15" s="169">
        <f t="shared" si="7"/>
        <v>0</v>
      </c>
      <c r="G15" s="169">
        <f t="shared" si="8"/>
        <v>231756</v>
      </c>
      <c r="H15" s="169">
        <f t="shared" si="9"/>
        <v>0</v>
      </c>
      <c r="I15" s="170">
        <f t="shared" si="10"/>
        <v>3508</v>
      </c>
      <c r="J15" s="119">
        <f t="shared" si="11"/>
        <v>2350782</v>
      </c>
      <c r="K15" s="3">
        <f>'t1'!M15</f>
        <v>1</v>
      </c>
      <c r="L15" s="190" t="s">
        <v>111</v>
      </c>
      <c r="AA15" s="69">
        <v>607.32</v>
      </c>
      <c r="AB15" s="67">
        <v>2100951</v>
      </c>
      <c r="AC15" s="67">
        <v>21583</v>
      </c>
      <c r="AD15" s="67"/>
      <c r="AE15" s="67">
        <v>231756</v>
      </c>
      <c r="AF15" s="67"/>
      <c r="AG15" s="68">
        <v>3508</v>
      </c>
      <c r="AH15" s="119">
        <f t="shared" si="12"/>
        <v>2350782</v>
      </c>
      <c r="AI15" s="3">
        <f>'t1'!AK15</f>
        <v>1</v>
      </c>
      <c r="AL15" s="3" t="s">
        <v>102</v>
      </c>
      <c r="AM15" s="3" t="s">
        <v>520</v>
      </c>
      <c r="AN15" s="205" t="str">
        <f t="shared" si="1"/>
        <v>ok</v>
      </c>
      <c r="AO15" s="206" t="str">
        <f t="shared" si="2"/>
        <v>OK</v>
      </c>
      <c r="AP15" s="207" t="str">
        <f t="shared" si="3"/>
        <v> </v>
      </c>
    </row>
    <row r="16" spans="1:42" ht="12" customHeight="1" thickBot="1">
      <c r="A16" s="58" t="str">
        <f>'t1'!A16</f>
        <v>Dir. Medici a t.  Determinato(art. 15-septies d.lgs. 502/92)</v>
      </c>
      <c r="B16" s="74" t="str">
        <f>'t1'!B16</f>
        <v>SD0597</v>
      </c>
      <c r="C16" s="69">
        <f t="shared" si="4"/>
        <v>0</v>
      </c>
      <c r="D16" s="169">
        <f t="shared" si="5"/>
        <v>0</v>
      </c>
      <c r="E16" s="169">
        <f t="shared" si="6"/>
        <v>0</v>
      </c>
      <c r="F16" s="169">
        <f t="shared" si="7"/>
        <v>0</v>
      </c>
      <c r="G16" s="169">
        <f t="shared" si="8"/>
        <v>0</v>
      </c>
      <c r="H16" s="169">
        <f t="shared" si="9"/>
        <v>0</v>
      </c>
      <c r="I16" s="170">
        <f t="shared" si="10"/>
        <v>0</v>
      </c>
      <c r="J16" s="119">
        <f t="shared" si="11"/>
        <v>0</v>
      </c>
      <c r="K16" s="3">
        <f>'t1'!M16</f>
        <v>0</v>
      </c>
      <c r="L16" s="190" t="s">
        <v>111</v>
      </c>
      <c r="AA16" s="69"/>
      <c r="AB16" s="67"/>
      <c r="AC16" s="67"/>
      <c r="AD16" s="67"/>
      <c r="AE16" s="67"/>
      <c r="AF16" s="67"/>
      <c r="AG16" s="68"/>
      <c r="AH16" s="119">
        <f t="shared" si="12"/>
        <v>0</v>
      </c>
      <c r="AI16" s="3">
        <f>'t1'!AK16</f>
        <v>0</v>
      </c>
      <c r="AL16" s="3" t="s">
        <v>102</v>
      </c>
      <c r="AM16" s="3" t="s">
        <v>520</v>
      </c>
      <c r="AN16" s="205" t="str">
        <f t="shared" si="1"/>
        <v>OK</v>
      </c>
      <c r="AO16" s="206" t="str">
        <f t="shared" si="2"/>
        <v>OK</v>
      </c>
      <c r="AP16" s="207" t="str">
        <f t="shared" si="3"/>
        <v> </v>
      </c>
    </row>
    <row r="17" spans="1:42" ht="12" customHeight="1" thickBot="1">
      <c r="A17" s="58" t="str">
        <f>'t1'!A17</f>
        <v>Veterinari con inc. di struttura complessa (rapp.esclusivo)</v>
      </c>
      <c r="B17" s="74" t="str">
        <f>'t1'!B17</f>
        <v>SD0E74</v>
      </c>
      <c r="C17" s="69">
        <f t="shared" si="4"/>
        <v>24</v>
      </c>
      <c r="D17" s="169">
        <f t="shared" si="5"/>
        <v>82959</v>
      </c>
      <c r="E17" s="169">
        <f t="shared" si="6"/>
        <v>9464</v>
      </c>
      <c r="F17" s="169">
        <f t="shared" si="7"/>
        <v>0</v>
      </c>
      <c r="G17" s="169">
        <f t="shared" si="8"/>
        <v>17823</v>
      </c>
      <c r="H17" s="169">
        <f t="shared" si="9"/>
        <v>0</v>
      </c>
      <c r="I17" s="170">
        <f t="shared" si="10"/>
        <v>0</v>
      </c>
      <c r="J17" s="119">
        <f t="shared" si="11"/>
        <v>110246</v>
      </c>
      <c r="K17" s="3">
        <f>'t1'!M17</f>
        <v>1</v>
      </c>
      <c r="L17" s="190" t="s">
        <v>111</v>
      </c>
      <c r="AA17" s="69">
        <v>24</v>
      </c>
      <c r="AB17" s="67">
        <v>82959</v>
      </c>
      <c r="AC17" s="67">
        <v>9464</v>
      </c>
      <c r="AD17" s="67"/>
      <c r="AE17" s="67">
        <v>17823</v>
      </c>
      <c r="AF17" s="67"/>
      <c r="AG17" s="68"/>
      <c r="AH17" s="119">
        <f t="shared" si="12"/>
        <v>110246</v>
      </c>
      <c r="AI17" s="3">
        <f>'t1'!AK17</f>
        <v>1</v>
      </c>
      <c r="AL17" s="3" t="s">
        <v>102</v>
      </c>
      <c r="AM17" s="3" t="s">
        <v>520</v>
      </c>
      <c r="AN17" s="205" t="str">
        <f t="shared" si="1"/>
        <v>ok</v>
      </c>
      <c r="AO17" s="206" t="str">
        <f t="shared" si="2"/>
        <v>OK</v>
      </c>
      <c r="AP17" s="207" t="str">
        <f t="shared" si="3"/>
        <v> </v>
      </c>
    </row>
    <row r="18" spans="1:42" ht="12" customHeight="1" thickBot="1">
      <c r="A18" s="58" t="str">
        <f>'t1'!A18</f>
        <v>Veterinari con inc. di struttura complessa (rapp. Non escl.)</v>
      </c>
      <c r="B18" s="74" t="str">
        <f>'t1'!B18</f>
        <v>SD0N74</v>
      </c>
      <c r="C18" s="69">
        <f t="shared" si="4"/>
        <v>0</v>
      </c>
      <c r="D18" s="169">
        <f t="shared" si="5"/>
        <v>0</v>
      </c>
      <c r="E18" s="169">
        <f t="shared" si="6"/>
        <v>0</v>
      </c>
      <c r="F18" s="169">
        <f t="shared" si="7"/>
        <v>0</v>
      </c>
      <c r="G18" s="169">
        <f t="shared" si="8"/>
        <v>0</v>
      </c>
      <c r="H18" s="169">
        <f t="shared" si="9"/>
        <v>0</v>
      </c>
      <c r="I18" s="170">
        <f t="shared" si="10"/>
        <v>0</v>
      </c>
      <c r="J18" s="119">
        <f t="shared" si="11"/>
        <v>0</v>
      </c>
      <c r="K18" s="3">
        <f>'t1'!M18</f>
        <v>0</v>
      </c>
      <c r="L18" s="190" t="s">
        <v>111</v>
      </c>
      <c r="AA18" s="69"/>
      <c r="AB18" s="67"/>
      <c r="AC18" s="67"/>
      <c r="AD18" s="67"/>
      <c r="AE18" s="67"/>
      <c r="AF18" s="67"/>
      <c r="AG18" s="68"/>
      <c r="AH18" s="119">
        <f t="shared" si="12"/>
        <v>0</v>
      </c>
      <c r="AI18" s="3">
        <f>'t1'!AK18</f>
        <v>0</v>
      </c>
      <c r="AL18" s="3" t="s">
        <v>102</v>
      </c>
      <c r="AM18" s="3" t="s">
        <v>520</v>
      </c>
      <c r="AN18" s="205" t="str">
        <f t="shared" si="1"/>
        <v>OK</v>
      </c>
      <c r="AO18" s="206" t="str">
        <f t="shared" si="2"/>
        <v>OK</v>
      </c>
      <c r="AP18" s="207" t="str">
        <f t="shared" si="3"/>
        <v> </v>
      </c>
    </row>
    <row r="19" spans="1:42" ht="12" customHeight="1" thickBot="1">
      <c r="A19" s="58" t="str">
        <f>'t1'!A19</f>
        <v>Veterinari con inc. di struttura semplice (rapp. Esclusivo)</v>
      </c>
      <c r="B19" s="74" t="str">
        <f>'t1'!B19</f>
        <v>SD0E73</v>
      </c>
      <c r="C19" s="69">
        <f t="shared" si="4"/>
        <v>72</v>
      </c>
      <c r="D19" s="169">
        <f t="shared" si="5"/>
        <v>248876</v>
      </c>
      <c r="E19" s="169">
        <f t="shared" si="6"/>
        <v>27283</v>
      </c>
      <c r="F19" s="169">
        <f t="shared" si="7"/>
        <v>0</v>
      </c>
      <c r="G19" s="169">
        <f t="shared" si="8"/>
        <v>40991</v>
      </c>
      <c r="H19" s="169">
        <f t="shared" si="9"/>
        <v>0</v>
      </c>
      <c r="I19" s="170">
        <f t="shared" si="10"/>
        <v>0</v>
      </c>
      <c r="J19" s="119">
        <f t="shared" si="11"/>
        <v>317150</v>
      </c>
      <c r="K19" s="3">
        <f>'t1'!M19</f>
        <v>1</v>
      </c>
      <c r="L19" s="190" t="s">
        <v>111</v>
      </c>
      <c r="AA19" s="69">
        <v>72</v>
      </c>
      <c r="AB19" s="67">
        <v>248876</v>
      </c>
      <c r="AC19" s="67">
        <v>27283</v>
      </c>
      <c r="AD19" s="67"/>
      <c r="AE19" s="67">
        <v>40991</v>
      </c>
      <c r="AF19" s="67"/>
      <c r="AG19" s="68"/>
      <c r="AH19" s="119">
        <f t="shared" si="12"/>
        <v>317150</v>
      </c>
      <c r="AI19" s="3">
        <f>'t1'!AK19</f>
        <v>1</v>
      </c>
      <c r="AL19" s="3" t="s">
        <v>102</v>
      </c>
      <c r="AM19" s="3" t="s">
        <v>520</v>
      </c>
      <c r="AN19" s="205" t="str">
        <f t="shared" si="1"/>
        <v>ok</v>
      </c>
      <c r="AO19" s="206" t="str">
        <f t="shared" si="2"/>
        <v>OK</v>
      </c>
      <c r="AP19" s="207" t="str">
        <f t="shared" si="3"/>
        <v> </v>
      </c>
    </row>
    <row r="20" spans="1:42" ht="12" customHeight="1" thickBot="1">
      <c r="A20" s="58" t="str">
        <f>'t1'!A20</f>
        <v>Veterinari con inc. di struttura semplice (rapp. Non escl.)</v>
      </c>
      <c r="B20" s="74" t="str">
        <f>'t1'!B20</f>
        <v>SD0N73</v>
      </c>
      <c r="C20" s="69">
        <f t="shared" si="4"/>
        <v>0</v>
      </c>
      <c r="D20" s="169">
        <f t="shared" si="5"/>
        <v>0</v>
      </c>
      <c r="E20" s="169">
        <f t="shared" si="6"/>
        <v>0</v>
      </c>
      <c r="F20" s="169">
        <f t="shared" si="7"/>
        <v>0</v>
      </c>
      <c r="G20" s="169">
        <f t="shared" si="8"/>
        <v>0</v>
      </c>
      <c r="H20" s="169">
        <f t="shared" si="9"/>
        <v>0</v>
      </c>
      <c r="I20" s="170">
        <f t="shared" si="10"/>
        <v>0</v>
      </c>
      <c r="J20" s="119">
        <f t="shared" si="11"/>
        <v>0</v>
      </c>
      <c r="K20" s="3">
        <f>'t1'!M20</f>
        <v>0</v>
      </c>
      <c r="L20" s="190" t="s">
        <v>111</v>
      </c>
      <c r="AA20" s="69"/>
      <c r="AB20" s="67"/>
      <c r="AC20" s="67"/>
      <c r="AD20" s="67"/>
      <c r="AE20" s="67"/>
      <c r="AF20" s="67"/>
      <c r="AG20" s="68"/>
      <c r="AH20" s="119">
        <f t="shared" si="12"/>
        <v>0</v>
      </c>
      <c r="AI20" s="3">
        <f>'t1'!AK20</f>
        <v>0</v>
      </c>
      <c r="AL20" s="3" t="s">
        <v>102</v>
      </c>
      <c r="AM20" s="3" t="s">
        <v>520</v>
      </c>
      <c r="AN20" s="205" t="str">
        <f t="shared" si="1"/>
        <v>OK</v>
      </c>
      <c r="AO20" s="206" t="str">
        <f t="shared" si="2"/>
        <v>OK</v>
      </c>
      <c r="AP20" s="207" t="str">
        <f t="shared" si="3"/>
        <v> </v>
      </c>
    </row>
    <row r="21" spans="1:42" ht="12" customHeight="1" thickBot="1">
      <c r="A21" s="58" t="str">
        <f>'t1'!A21</f>
        <v>Veterinari con altri incar. Prof.li (rapp. Esclusivo)</v>
      </c>
      <c r="B21" s="74" t="str">
        <f>'t1'!B21</f>
        <v>SD0A73</v>
      </c>
      <c r="C21" s="69">
        <f t="shared" si="4"/>
        <v>466.13</v>
      </c>
      <c r="D21" s="169">
        <f t="shared" si="5"/>
        <v>1611253</v>
      </c>
      <c r="E21" s="169">
        <f t="shared" si="6"/>
        <v>99822</v>
      </c>
      <c r="F21" s="169">
        <f t="shared" si="7"/>
        <v>0</v>
      </c>
      <c r="G21" s="169">
        <f t="shared" si="8"/>
        <v>241222</v>
      </c>
      <c r="H21" s="169">
        <f t="shared" si="9"/>
        <v>0</v>
      </c>
      <c r="I21" s="170">
        <f t="shared" si="10"/>
        <v>0</v>
      </c>
      <c r="J21" s="119">
        <f t="shared" si="11"/>
        <v>1952297</v>
      </c>
      <c r="K21" s="3">
        <f>'t1'!M21</f>
        <v>1</v>
      </c>
      <c r="L21" s="190" t="s">
        <v>111</v>
      </c>
      <c r="AA21" s="69">
        <v>466.13</v>
      </c>
      <c r="AB21" s="67">
        <v>1611253</v>
      </c>
      <c r="AC21" s="67">
        <v>99822</v>
      </c>
      <c r="AD21" s="67"/>
      <c r="AE21" s="67">
        <v>241222</v>
      </c>
      <c r="AF21" s="67"/>
      <c r="AG21" s="68"/>
      <c r="AH21" s="119">
        <f t="shared" si="12"/>
        <v>1952297</v>
      </c>
      <c r="AI21" s="3">
        <f>'t1'!AK21</f>
        <v>1</v>
      </c>
      <c r="AL21" s="3" t="s">
        <v>102</v>
      </c>
      <c r="AM21" s="3" t="s">
        <v>520</v>
      </c>
      <c r="AN21" s="205" t="str">
        <f t="shared" si="1"/>
        <v>ok</v>
      </c>
      <c r="AO21" s="206" t="str">
        <f t="shared" si="2"/>
        <v>OK</v>
      </c>
      <c r="AP21" s="207" t="str">
        <f t="shared" si="3"/>
        <v> </v>
      </c>
    </row>
    <row r="22" spans="1:42" ht="12" customHeight="1" thickBot="1">
      <c r="A22" s="58" t="str">
        <f>'t1'!A22</f>
        <v>Veterinari con altri incar. Prof.li (rapp. Non escl.)</v>
      </c>
      <c r="B22" s="74" t="str">
        <f>'t1'!B22</f>
        <v>SD0072</v>
      </c>
      <c r="C22" s="69">
        <f t="shared" si="4"/>
        <v>24</v>
      </c>
      <c r="D22" s="169">
        <f t="shared" si="5"/>
        <v>82959</v>
      </c>
      <c r="E22" s="169">
        <f t="shared" si="6"/>
        <v>5074</v>
      </c>
      <c r="F22" s="169">
        <f t="shared" si="7"/>
        <v>0</v>
      </c>
      <c r="G22" s="169">
        <f t="shared" si="8"/>
        <v>9451</v>
      </c>
      <c r="H22" s="169">
        <f t="shared" si="9"/>
        <v>0</v>
      </c>
      <c r="I22" s="170">
        <f t="shared" si="10"/>
        <v>0</v>
      </c>
      <c r="J22" s="119">
        <f t="shared" si="11"/>
        <v>97484</v>
      </c>
      <c r="K22" s="3">
        <f>'t1'!M22</f>
        <v>1</v>
      </c>
      <c r="L22" s="190" t="s">
        <v>111</v>
      </c>
      <c r="AA22" s="69">
        <v>24</v>
      </c>
      <c r="AB22" s="67">
        <v>82959</v>
      </c>
      <c r="AC22" s="67">
        <v>5074</v>
      </c>
      <c r="AD22" s="67"/>
      <c r="AE22" s="67">
        <v>9451</v>
      </c>
      <c r="AF22" s="67"/>
      <c r="AG22" s="68"/>
      <c r="AH22" s="119">
        <f t="shared" si="12"/>
        <v>97484</v>
      </c>
      <c r="AI22" s="3">
        <f>'t1'!AK22</f>
        <v>1</v>
      </c>
      <c r="AL22" s="3" t="s">
        <v>102</v>
      </c>
      <c r="AM22" s="3" t="s">
        <v>520</v>
      </c>
      <c r="AN22" s="205" t="str">
        <f t="shared" si="1"/>
        <v>ok</v>
      </c>
      <c r="AO22" s="206" t="str">
        <f t="shared" si="2"/>
        <v>OK</v>
      </c>
      <c r="AP22" s="207" t="str">
        <f t="shared" si="3"/>
        <v> </v>
      </c>
    </row>
    <row r="23" spans="1:42" ht="12" customHeight="1" thickBot="1">
      <c r="A23" s="58" t="str">
        <f>'t1'!A23</f>
        <v>Veterinari a t. determinato (art. 15-septies d.lgs. 502/92)</v>
      </c>
      <c r="B23" s="74" t="str">
        <f>'t1'!B23</f>
        <v>SD0598</v>
      </c>
      <c r="C23" s="69">
        <f t="shared" si="4"/>
        <v>0</v>
      </c>
      <c r="D23" s="169">
        <f t="shared" si="5"/>
        <v>0</v>
      </c>
      <c r="E23" s="169">
        <f t="shared" si="6"/>
        <v>0</v>
      </c>
      <c r="F23" s="169">
        <f t="shared" si="7"/>
        <v>0</v>
      </c>
      <c r="G23" s="169">
        <f t="shared" si="8"/>
        <v>0</v>
      </c>
      <c r="H23" s="169">
        <f t="shared" si="9"/>
        <v>0</v>
      </c>
      <c r="I23" s="170">
        <f t="shared" si="10"/>
        <v>0</v>
      </c>
      <c r="J23" s="119">
        <f t="shared" si="11"/>
        <v>0</v>
      </c>
      <c r="K23" s="3">
        <f>'t1'!M23</f>
        <v>0</v>
      </c>
      <c r="L23" s="190" t="s">
        <v>111</v>
      </c>
      <c r="AA23" s="69"/>
      <c r="AB23" s="67"/>
      <c r="AC23" s="67"/>
      <c r="AD23" s="67"/>
      <c r="AE23" s="67"/>
      <c r="AF23" s="67"/>
      <c r="AG23" s="68"/>
      <c r="AH23" s="119">
        <f t="shared" si="12"/>
        <v>0</v>
      </c>
      <c r="AI23" s="3">
        <f>'t1'!AK23</f>
        <v>0</v>
      </c>
      <c r="AL23" s="3" t="s">
        <v>102</v>
      </c>
      <c r="AM23" s="3" t="s">
        <v>520</v>
      </c>
      <c r="AN23" s="205" t="str">
        <f t="shared" si="1"/>
        <v>OK</v>
      </c>
      <c r="AO23" s="206" t="str">
        <f t="shared" si="2"/>
        <v>OK</v>
      </c>
      <c r="AP23" s="207" t="str">
        <f t="shared" si="3"/>
        <v> </v>
      </c>
    </row>
    <row r="24" spans="1:42" ht="12" customHeight="1" thickBot="1">
      <c r="A24" s="58" t="str">
        <f>'t1'!A24</f>
        <v>Odontoiatri con inc. di struttura complessa (rapp. Escl.)</v>
      </c>
      <c r="B24" s="74" t="str">
        <f>'t1'!B24</f>
        <v>SD0E49</v>
      </c>
      <c r="C24" s="69">
        <f t="shared" si="4"/>
        <v>3.5</v>
      </c>
      <c r="D24" s="169">
        <f t="shared" si="5"/>
        <v>12098</v>
      </c>
      <c r="E24" s="169">
        <f t="shared" si="6"/>
        <v>0</v>
      </c>
      <c r="F24" s="169">
        <f t="shared" si="7"/>
        <v>0</v>
      </c>
      <c r="G24" s="169">
        <f t="shared" si="8"/>
        <v>8209</v>
      </c>
      <c r="H24" s="169">
        <f t="shared" si="9"/>
        <v>0</v>
      </c>
      <c r="I24" s="170">
        <f t="shared" si="10"/>
        <v>0</v>
      </c>
      <c r="J24" s="119">
        <f t="shared" si="11"/>
        <v>20307</v>
      </c>
      <c r="K24" s="3">
        <f>'t1'!M24</f>
        <v>1</v>
      </c>
      <c r="L24" s="190" t="s">
        <v>111</v>
      </c>
      <c r="AA24" s="69">
        <v>3.5</v>
      </c>
      <c r="AB24" s="67">
        <v>12098</v>
      </c>
      <c r="AC24" s="67"/>
      <c r="AD24" s="67"/>
      <c r="AE24" s="67">
        <v>8209</v>
      </c>
      <c r="AF24" s="67"/>
      <c r="AG24" s="68"/>
      <c r="AH24" s="119">
        <f t="shared" si="12"/>
        <v>20307</v>
      </c>
      <c r="AI24" s="3">
        <f>'t1'!AK24</f>
        <v>1</v>
      </c>
      <c r="AL24" s="3" t="s">
        <v>102</v>
      </c>
      <c r="AM24" s="3" t="s">
        <v>520</v>
      </c>
      <c r="AN24" s="205" t="str">
        <f t="shared" si="1"/>
        <v>OK</v>
      </c>
      <c r="AO24" s="206" t="str">
        <f t="shared" si="2"/>
        <v>OK</v>
      </c>
      <c r="AP24" s="207" t="str">
        <f t="shared" si="3"/>
        <v> </v>
      </c>
    </row>
    <row r="25" spans="1:42" ht="12" customHeight="1" thickBot="1">
      <c r="A25" s="58" t="str">
        <f>'t1'!A25</f>
        <v>Odontoiatri con inc. di struttura complessa (rapp. Non escl.</v>
      </c>
      <c r="B25" s="74" t="str">
        <f>'t1'!B25</f>
        <v>SD0N49</v>
      </c>
      <c r="C25" s="69">
        <f t="shared" si="4"/>
        <v>0</v>
      </c>
      <c r="D25" s="169">
        <f t="shared" si="5"/>
        <v>0</v>
      </c>
      <c r="E25" s="169">
        <f t="shared" si="6"/>
        <v>0</v>
      </c>
      <c r="F25" s="169">
        <f t="shared" si="7"/>
        <v>0</v>
      </c>
      <c r="G25" s="169">
        <f t="shared" si="8"/>
        <v>0</v>
      </c>
      <c r="H25" s="169">
        <f t="shared" si="9"/>
        <v>0</v>
      </c>
      <c r="I25" s="170">
        <f t="shared" si="10"/>
        <v>0</v>
      </c>
      <c r="J25" s="119">
        <f t="shared" si="11"/>
        <v>0</v>
      </c>
      <c r="K25" s="3">
        <f>'t1'!M25</f>
        <v>0</v>
      </c>
      <c r="L25" s="190" t="s">
        <v>111</v>
      </c>
      <c r="AA25" s="69"/>
      <c r="AB25" s="67"/>
      <c r="AC25" s="67"/>
      <c r="AD25" s="67"/>
      <c r="AE25" s="67"/>
      <c r="AF25" s="67"/>
      <c r="AG25" s="68"/>
      <c r="AH25" s="119">
        <f t="shared" si="12"/>
        <v>0</v>
      </c>
      <c r="AI25" s="3">
        <f>'t1'!AK25</f>
        <v>0</v>
      </c>
      <c r="AL25" s="3" t="s">
        <v>102</v>
      </c>
      <c r="AM25" s="3" t="s">
        <v>520</v>
      </c>
      <c r="AN25" s="205" t="str">
        <f t="shared" si="1"/>
        <v>OK</v>
      </c>
      <c r="AO25" s="206" t="str">
        <f t="shared" si="2"/>
        <v>OK</v>
      </c>
      <c r="AP25" s="207" t="str">
        <f t="shared" si="3"/>
        <v> </v>
      </c>
    </row>
    <row r="26" spans="1:42" ht="12" customHeight="1" thickBot="1">
      <c r="A26" s="58" t="str">
        <f>'t1'!A26</f>
        <v>Odontoiatri con inc. di struttura semplice (rapp. Esclusivo)</v>
      </c>
      <c r="B26" s="74" t="str">
        <f>'t1'!B26</f>
        <v>SD0E48</v>
      </c>
      <c r="C26" s="69">
        <f t="shared" si="4"/>
        <v>0</v>
      </c>
      <c r="D26" s="169">
        <f t="shared" si="5"/>
        <v>0</v>
      </c>
      <c r="E26" s="169">
        <f t="shared" si="6"/>
        <v>0</v>
      </c>
      <c r="F26" s="169">
        <f t="shared" si="7"/>
        <v>0</v>
      </c>
      <c r="G26" s="169">
        <f t="shared" si="8"/>
        <v>0</v>
      </c>
      <c r="H26" s="169">
        <f t="shared" si="9"/>
        <v>0</v>
      </c>
      <c r="I26" s="170">
        <f t="shared" si="10"/>
        <v>0</v>
      </c>
      <c r="J26" s="119">
        <f t="shared" si="11"/>
        <v>0</v>
      </c>
      <c r="K26" s="3">
        <f>'t1'!M26</f>
        <v>0</v>
      </c>
      <c r="L26" s="190" t="s">
        <v>111</v>
      </c>
      <c r="AA26" s="69"/>
      <c r="AB26" s="67"/>
      <c r="AC26" s="67"/>
      <c r="AD26" s="67"/>
      <c r="AE26" s="67"/>
      <c r="AF26" s="67"/>
      <c r="AG26" s="68"/>
      <c r="AH26" s="119">
        <f t="shared" si="12"/>
        <v>0</v>
      </c>
      <c r="AI26" s="3">
        <f>'t1'!AK26</f>
        <v>0</v>
      </c>
      <c r="AL26" s="3" t="s">
        <v>102</v>
      </c>
      <c r="AM26" s="3" t="s">
        <v>520</v>
      </c>
      <c r="AN26" s="205" t="str">
        <f t="shared" si="1"/>
        <v>OK</v>
      </c>
      <c r="AO26" s="206" t="str">
        <f t="shared" si="2"/>
        <v>OK</v>
      </c>
      <c r="AP26" s="207" t="str">
        <f t="shared" si="3"/>
        <v> </v>
      </c>
    </row>
    <row r="27" spans="1:42" ht="12" customHeight="1" thickBot="1">
      <c r="A27" s="58" t="str">
        <f>'t1'!A27</f>
        <v>Odontoiatri con inc. di struttura semplice (rapp. Non escl.)</v>
      </c>
      <c r="B27" s="74" t="str">
        <f>'t1'!B27</f>
        <v>SD0N48</v>
      </c>
      <c r="C27" s="69">
        <f t="shared" si="4"/>
        <v>0</v>
      </c>
      <c r="D27" s="169">
        <f t="shared" si="5"/>
        <v>0</v>
      </c>
      <c r="E27" s="169">
        <f t="shared" si="6"/>
        <v>0</v>
      </c>
      <c r="F27" s="169">
        <f t="shared" si="7"/>
        <v>0</v>
      </c>
      <c r="G27" s="169">
        <f t="shared" si="8"/>
        <v>0</v>
      </c>
      <c r="H27" s="169">
        <f t="shared" si="9"/>
        <v>0</v>
      </c>
      <c r="I27" s="170">
        <f t="shared" si="10"/>
        <v>0</v>
      </c>
      <c r="J27" s="119">
        <f t="shared" si="11"/>
        <v>0</v>
      </c>
      <c r="K27" s="3">
        <f>'t1'!M27</f>
        <v>0</v>
      </c>
      <c r="L27" s="190" t="s">
        <v>111</v>
      </c>
      <c r="AA27" s="69"/>
      <c r="AB27" s="67"/>
      <c r="AC27" s="67"/>
      <c r="AD27" s="67"/>
      <c r="AE27" s="67"/>
      <c r="AF27" s="67"/>
      <c r="AG27" s="68"/>
      <c r="AH27" s="119">
        <f t="shared" si="12"/>
        <v>0</v>
      </c>
      <c r="AI27" s="3">
        <f>'t1'!AK27</f>
        <v>0</v>
      </c>
      <c r="AL27" s="3" t="s">
        <v>102</v>
      </c>
      <c r="AM27" s="3" t="s">
        <v>520</v>
      </c>
      <c r="AN27" s="205" t="str">
        <f t="shared" si="1"/>
        <v>OK</v>
      </c>
      <c r="AO27" s="206" t="str">
        <f t="shared" si="2"/>
        <v>OK</v>
      </c>
      <c r="AP27" s="207" t="str">
        <f t="shared" si="3"/>
        <v> </v>
      </c>
    </row>
    <row r="28" spans="1:42" ht="12" customHeight="1" thickBot="1">
      <c r="A28" s="58" t="str">
        <f>'t1'!A28</f>
        <v>Odontoiatri con altri incar. Prof.li (rapp. Esclusivo)</v>
      </c>
      <c r="B28" s="74" t="str">
        <f>'t1'!B28</f>
        <v>SD0A48</v>
      </c>
      <c r="C28" s="69">
        <f t="shared" si="4"/>
        <v>0</v>
      </c>
      <c r="D28" s="169">
        <f t="shared" si="5"/>
        <v>0</v>
      </c>
      <c r="E28" s="169">
        <f t="shared" si="6"/>
        <v>0</v>
      </c>
      <c r="F28" s="169">
        <f t="shared" si="7"/>
        <v>0</v>
      </c>
      <c r="G28" s="169">
        <f t="shared" si="8"/>
        <v>0</v>
      </c>
      <c r="H28" s="169">
        <f t="shared" si="9"/>
        <v>0</v>
      </c>
      <c r="I28" s="170">
        <f t="shared" si="10"/>
        <v>0</v>
      </c>
      <c r="J28" s="119">
        <f t="shared" si="11"/>
        <v>0</v>
      </c>
      <c r="K28" s="3">
        <f>'t1'!M28</f>
        <v>0</v>
      </c>
      <c r="L28" s="190" t="s">
        <v>111</v>
      </c>
      <c r="AA28" s="69"/>
      <c r="AB28" s="67"/>
      <c r="AC28" s="67"/>
      <c r="AD28" s="67"/>
      <c r="AE28" s="67"/>
      <c r="AF28" s="67"/>
      <c r="AG28" s="68"/>
      <c r="AH28" s="119">
        <f t="shared" si="12"/>
        <v>0</v>
      </c>
      <c r="AI28" s="3">
        <f>'t1'!AK28</f>
        <v>0</v>
      </c>
      <c r="AL28" s="3" t="s">
        <v>102</v>
      </c>
      <c r="AM28" s="3" t="s">
        <v>520</v>
      </c>
      <c r="AN28" s="205" t="str">
        <f t="shared" si="1"/>
        <v>OK</v>
      </c>
      <c r="AO28" s="206" t="str">
        <f t="shared" si="2"/>
        <v>OK</v>
      </c>
      <c r="AP28" s="207" t="str">
        <f t="shared" si="3"/>
        <v> </v>
      </c>
    </row>
    <row r="29" spans="1:42" ht="12" customHeight="1" thickBot="1">
      <c r="A29" s="58" t="str">
        <f>'t1'!A29</f>
        <v>Odontoiatri con altri incar. Prof.li (rapp. Non escl.)</v>
      </c>
      <c r="B29" s="74" t="str">
        <f>'t1'!B29</f>
        <v>SD0047</v>
      </c>
      <c r="C29" s="69">
        <f t="shared" si="4"/>
        <v>34.3</v>
      </c>
      <c r="D29" s="169">
        <f t="shared" si="5"/>
        <v>118550</v>
      </c>
      <c r="E29" s="169">
        <f t="shared" si="6"/>
        <v>0</v>
      </c>
      <c r="F29" s="169">
        <f t="shared" si="7"/>
        <v>0</v>
      </c>
      <c r="G29" s="169">
        <f t="shared" si="8"/>
        <v>11963</v>
      </c>
      <c r="H29" s="169">
        <f t="shared" si="9"/>
        <v>0</v>
      </c>
      <c r="I29" s="170">
        <f t="shared" si="10"/>
        <v>0</v>
      </c>
      <c r="J29" s="119">
        <f t="shared" si="11"/>
        <v>130513</v>
      </c>
      <c r="K29" s="3">
        <f>'t1'!M29</f>
        <v>1</v>
      </c>
      <c r="L29" s="190" t="s">
        <v>111</v>
      </c>
      <c r="AA29" s="69">
        <v>34.3</v>
      </c>
      <c r="AB29" s="67">
        <v>118550</v>
      </c>
      <c r="AC29" s="67"/>
      <c r="AD29" s="67"/>
      <c r="AE29" s="67">
        <v>11963</v>
      </c>
      <c r="AF29" s="67"/>
      <c r="AG29" s="68"/>
      <c r="AH29" s="119">
        <f t="shared" si="12"/>
        <v>130513</v>
      </c>
      <c r="AI29" s="3">
        <f>'t1'!AK29</f>
        <v>1</v>
      </c>
      <c r="AL29" s="3" t="s">
        <v>102</v>
      </c>
      <c r="AM29" s="3" t="s">
        <v>520</v>
      </c>
      <c r="AN29" s="205" t="str">
        <f t="shared" si="1"/>
        <v>OK</v>
      </c>
      <c r="AO29" s="206" t="str">
        <f t="shared" si="2"/>
        <v>OK</v>
      </c>
      <c r="AP29" s="207" t="str">
        <f t="shared" si="3"/>
        <v> </v>
      </c>
    </row>
    <row r="30" spans="1:42" ht="12" customHeight="1" thickBot="1">
      <c r="A30" s="58" t="str">
        <f>'t1'!A30</f>
        <v>Odontoiatri a t. determinato (art. 15-septies d.lgs. 502/92)</v>
      </c>
      <c r="B30" s="74" t="str">
        <f>'t1'!B30</f>
        <v>SD0599</v>
      </c>
      <c r="C30" s="69">
        <f t="shared" si="4"/>
        <v>0</v>
      </c>
      <c r="D30" s="169">
        <f t="shared" si="5"/>
        <v>0</v>
      </c>
      <c r="E30" s="169">
        <f t="shared" si="6"/>
        <v>0</v>
      </c>
      <c r="F30" s="169">
        <f t="shared" si="7"/>
        <v>0</v>
      </c>
      <c r="G30" s="169">
        <f t="shared" si="8"/>
        <v>0</v>
      </c>
      <c r="H30" s="169">
        <f t="shared" si="9"/>
        <v>0</v>
      </c>
      <c r="I30" s="170">
        <f t="shared" si="10"/>
        <v>0</v>
      </c>
      <c r="J30" s="119">
        <f t="shared" si="11"/>
        <v>0</v>
      </c>
      <c r="K30" s="3">
        <f>'t1'!M30</f>
        <v>0</v>
      </c>
      <c r="L30" s="190" t="s">
        <v>111</v>
      </c>
      <c r="AA30" s="69"/>
      <c r="AB30" s="67"/>
      <c r="AC30" s="67"/>
      <c r="AD30" s="67"/>
      <c r="AE30" s="67"/>
      <c r="AF30" s="67"/>
      <c r="AG30" s="68"/>
      <c r="AH30" s="119">
        <f t="shared" si="12"/>
        <v>0</v>
      </c>
      <c r="AI30" s="3">
        <f>'t1'!AK30</f>
        <v>0</v>
      </c>
      <c r="AL30" s="3" t="s">
        <v>102</v>
      </c>
      <c r="AM30" s="3" t="s">
        <v>520</v>
      </c>
      <c r="AN30" s="205" t="str">
        <f t="shared" si="1"/>
        <v>OK</v>
      </c>
      <c r="AO30" s="206" t="str">
        <f t="shared" si="2"/>
        <v>OK</v>
      </c>
      <c r="AP30" s="207" t="str">
        <f t="shared" si="3"/>
        <v> </v>
      </c>
    </row>
    <row r="31" spans="1:42" ht="12" customHeight="1" thickBot="1">
      <c r="A31" s="58" t="str">
        <f>'t1'!A31</f>
        <v>Farmacisti con inc. di struttura complessa (rapp. Esclusivo)</v>
      </c>
      <c r="B31" s="74" t="str">
        <f>'t1'!B31</f>
        <v>SD0E39</v>
      </c>
      <c r="C31" s="69">
        <f t="shared" si="4"/>
        <v>24</v>
      </c>
      <c r="D31" s="169">
        <f t="shared" si="5"/>
        <v>82959</v>
      </c>
      <c r="E31" s="169">
        <f t="shared" si="6"/>
        <v>513</v>
      </c>
      <c r="F31" s="169">
        <f t="shared" si="7"/>
        <v>0</v>
      </c>
      <c r="G31" s="169">
        <f t="shared" si="8"/>
        <v>17193</v>
      </c>
      <c r="H31" s="169">
        <f t="shared" si="9"/>
        <v>0</v>
      </c>
      <c r="I31" s="170">
        <f t="shared" si="10"/>
        <v>0</v>
      </c>
      <c r="J31" s="119">
        <f t="shared" si="11"/>
        <v>100665</v>
      </c>
      <c r="K31" s="3">
        <f>'t1'!M31</f>
        <v>1</v>
      </c>
      <c r="L31" s="190" t="s">
        <v>113</v>
      </c>
      <c r="AA31" s="69">
        <v>24</v>
      </c>
      <c r="AB31" s="67">
        <v>82959</v>
      </c>
      <c r="AC31" s="67">
        <v>513</v>
      </c>
      <c r="AD31" s="67"/>
      <c r="AE31" s="67">
        <v>17193</v>
      </c>
      <c r="AF31" s="67"/>
      <c r="AG31" s="68"/>
      <c r="AH31" s="119">
        <f t="shared" si="12"/>
        <v>100665</v>
      </c>
      <c r="AI31" s="3">
        <f>'t1'!AK31</f>
        <v>1</v>
      </c>
      <c r="AL31" s="3" t="s">
        <v>102</v>
      </c>
      <c r="AM31" s="3" t="s">
        <v>520</v>
      </c>
      <c r="AN31" s="205" t="str">
        <f t="shared" si="1"/>
        <v>ok</v>
      </c>
      <c r="AO31" s="206" t="str">
        <f t="shared" si="2"/>
        <v>OK</v>
      </c>
      <c r="AP31" s="207" t="str">
        <f t="shared" si="3"/>
        <v> </v>
      </c>
    </row>
    <row r="32" spans="1:42" ht="12" customHeight="1" thickBot="1">
      <c r="A32" s="58" t="str">
        <f>'t1'!A32</f>
        <v>Farmacisti con inc. di struttura complessa (rapp. Non escl.)</v>
      </c>
      <c r="B32" s="74" t="str">
        <f>'t1'!B32</f>
        <v>SD0N39</v>
      </c>
      <c r="C32" s="69">
        <f t="shared" si="4"/>
        <v>0</v>
      </c>
      <c r="D32" s="169">
        <f t="shared" si="5"/>
        <v>0</v>
      </c>
      <c r="E32" s="169">
        <f t="shared" si="6"/>
        <v>0</v>
      </c>
      <c r="F32" s="169">
        <f t="shared" si="7"/>
        <v>0</v>
      </c>
      <c r="G32" s="169">
        <f t="shared" si="8"/>
        <v>0</v>
      </c>
      <c r="H32" s="169">
        <f t="shared" si="9"/>
        <v>0</v>
      </c>
      <c r="I32" s="170">
        <f t="shared" si="10"/>
        <v>0</v>
      </c>
      <c r="J32" s="119">
        <f t="shared" si="11"/>
        <v>0</v>
      </c>
      <c r="K32" s="3">
        <f>'t1'!M32</f>
        <v>0</v>
      </c>
      <c r="L32" s="190" t="s">
        <v>113</v>
      </c>
      <c r="AA32" s="69"/>
      <c r="AB32" s="67"/>
      <c r="AC32" s="67"/>
      <c r="AD32" s="67"/>
      <c r="AE32" s="67"/>
      <c r="AF32" s="67"/>
      <c r="AG32" s="68"/>
      <c r="AH32" s="119">
        <f t="shared" si="12"/>
        <v>0</v>
      </c>
      <c r="AI32" s="3">
        <f>'t1'!AK32</f>
        <v>0</v>
      </c>
      <c r="AL32" s="3" t="s">
        <v>102</v>
      </c>
      <c r="AM32" s="3" t="s">
        <v>520</v>
      </c>
      <c r="AN32" s="205" t="str">
        <f t="shared" si="1"/>
        <v>OK</v>
      </c>
      <c r="AO32" s="206" t="str">
        <f t="shared" si="2"/>
        <v>OK</v>
      </c>
      <c r="AP32" s="207" t="str">
        <f t="shared" si="3"/>
        <v> </v>
      </c>
    </row>
    <row r="33" spans="1:42" ht="12" customHeight="1" thickBot="1">
      <c r="A33" s="58" t="str">
        <f>'t1'!A33</f>
        <v>Farmacisti con inc. di struttura semplice (rapp. Esclusivo)</v>
      </c>
      <c r="B33" s="74" t="str">
        <f>'t1'!B33</f>
        <v>SD0E38</v>
      </c>
      <c r="C33" s="69">
        <f t="shared" si="4"/>
        <v>0</v>
      </c>
      <c r="D33" s="169">
        <f t="shared" si="5"/>
        <v>0</v>
      </c>
      <c r="E33" s="169">
        <f t="shared" si="6"/>
        <v>0</v>
      </c>
      <c r="F33" s="169">
        <f t="shared" si="7"/>
        <v>0</v>
      </c>
      <c r="G33" s="169">
        <f t="shared" si="8"/>
        <v>0</v>
      </c>
      <c r="H33" s="169">
        <f t="shared" si="9"/>
        <v>0</v>
      </c>
      <c r="I33" s="170">
        <f t="shared" si="10"/>
        <v>0</v>
      </c>
      <c r="J33" s="119">
        <f t="shared" si="11"/>
        <v>0</v>
      </c>
      <c r="K33" s="3">
        <f>'t1'!M33</f>
        <v>0</v>
      </c>
      <c r="L33" s="190" t="s">
        <v>113</v>
      </c>
      <c r="AA33" s="69"/>
      <c r="AB33" s="67"/>
      <c r="AC33" s="67"/>
      <c r="AD33" s="67"/>
      <c r="AE33" s="67"/>
      <c r="AF33" s="67"/>
      <c r="AG33" s="68"/>
      <c r="AH33" s="119">
        <f t="shared" si="12"/>
        <v>0</v>
      </c>
      <c r="AI33" s="3">
        <f>'t1'!AK33</f>
        <v>0</v>
      </c>
      <c r="AL33" s="3" t="s">
        <v>102</v>
      </c>
      <c r="AM33" s="3" t="s">
        <v>520</v>
      </c>
      <c r="AN33" s="205" t="str">
        <f t="shared" si="1"/>
        <v>OK</v>
      </c>
      <c r="AO33" s="206" t="str">
        <f t="shared" si="2"/>
        <v>OK</v>
      </c>
      <c r="AP33" s="207" t="str">
        <f t="shared" si="3"/>
        <v> </v>
      </c>
    </row>
    <row r="34" spans="1:42" ht="12" customHeight="1" thickBot="1">
      <c r="A34" s="58" t="str">
        <f>'t1'!A34</f>
        <v>Farmacisti con inc. di struttura semplice (rapp. Non escl.)</v>
      </c>
      <c r="B34" s="74" t="str">
        <f>'t1'!B34</f>
        <v>SD0N38</v>
      </c>
      <c r="C34" s="69">
        <f t="shared" si="4"/>
        <v>0</v>
      </c>
      <c r="D34" s="169">
        <f t="shared" si="5"/>
        <v>0</v>
      </c>
      <c r="E34" s="169">
        <f t="shared" si="6"/>
        <v>0</v>
      </c>
      <c r="F34" s="169">
        <f t="shared" si="7"/>
        <v>0</v>
      </c>
      <c r="G34" s="169">
        <f t="shared" si="8"/>
        <v>0</v>
      </c>
      <c r="H34" s="169">
        <f t="shared" si="9"/>
        <v>0</v>
      </c>
      <c r="I34" s="170">
        <f t="shared" si="10"/>
        <v>0</v>
      </c>
      <c r="J34" s="119">
        <f t="shared" si="11"/>
        <v>0</v>
      </c>
      <c r="K34" s="3">
        <f>'t1'!M34</f>
        <v>0</v>
      </c>
      <c r="L34" s="190" t="s">
        <v>113</v>
      </c>
      <c r="AA34" s="69"/>
      <c r="AB34" s="67"/>
      <c r="AC34" s="67"/>
      <c r="AD34" s="67"/>
      <c r="AE34" s="67"/>
      <c r="AF34" s="67"/>
      <c r="AG34" s="68"/>
      <c r="AH34" s="119">
        <f t="shared" si="12"/>
        <v>0</v>
      </c>
      <c r="AI34" s="3">
        <f>'t1'!AK34</f>
        <v>0</v>
      </c>
      <c r="AL34" s="3" t="s">
        <v>102</v>
      </c>
      <c r="AM34" s="3" t="s">
        <v>520</v>
      </c>
      <c r="AN34" s="205" t="str">
        <f t="shared" si="1"/>
        <v>OK</v>
      </c>
      <c r="AO34" s="206" t="str">
        <f t="shared" si="2"/>
        <v>OK</v>
      </c>
      <c r="AP34" s="207" t="str">
        <f t="shared" si="3"/>
        <v> </v>
      </c>
    </row>
    <row r="35" spans="1:42" ht="12" customHeight="1" thickBot="1">
      <c r="A35" s="58" t="str">
        <f>'t1'!A35</f>
        <v>Farmacisti con altri incar. Prof.li (rapp. Esclusivo)</v>
      </c>
      <c r="B35" s="74" t="str">
        <f>'t1'!B35</f>
        <v>SD0A38</v>
      </c>
      <c r="C35" s="69">
        <f t="shared" si="4"/>
        <v>594.08</v>
      </c>
      <c r="D35" s="169">
        <f t="shared" si="5"/>
        <v>2053514</v>
      </c>
      <c r="E35" s="169">
        <f t="shared" si="6"/>
        <v>145</v>
      </c>
      <c r="F35" s="169">
        <f t="shared" si="7"/>
        <v>0</v>
      </c>
      <c r="G35" s="169">
        <f t="shared" si="8"/>
        <v>220462</v>
      </c>
      <c r="H35" s="169">
        <f t="shared" si="9"/>
        <v>0</v>
      </c>
      <c r="I35" s="170">
        <f t="shared" si="10"/>
        <v>259</v>
      </c>
      <c r="J35" s="119">
        <f t="shared" si="11"/>
        <v>2273862</v>
      </c>
      <c r="K35" s="3">
        <f>'t1'!M35</f>
        <v>1</v>
      </c>
      <c r="L35" s="190" t="s">
        <v>113</v>
      </c>
      <c r="AA35" s="69">
        <v>594.08</v>
      </c>
      <c r="AB35" s="67">
        <v>2053514</v>
      </c>
      <c r="AC35" s="67">
        <v>145</v>
      </c>
      <c r="AD35" s="67"/>
      <c r="AE35" s="67">
        <v>220462</v>
      </c>
      <c r="AF35" s="67"/>
      <c r="AG35" s="68">
        <v>259</v>
      </c>
      <c r="AH35" s="119">
        <f t="shared" si="12"/>
        <v>2273862</v>
      </c>
      <c r="AI35" s="3">
        <f>'t1'!AK35</f>
        <v>1</v>
      </c>
      <c r="AL35" s="3" t="s">
        <v>102</v>
      </c>
      <c r="AM35" s="3" t="s">
        <v>520</v>
      </c>
      <c r="AN35" s="205" t="str">
        <f t="shared" si="1"/>
        <v>ok</v>
      </c>
      <c r="AO35" s="206" t="str">
        <f t="shared" si="2"/>
        <v>OK</v>
      </c>
      <c r="AP35" s="207" t="str">
        <f t="shared" si="3"/>
        <v> </v>
      </c>
    </row>
    <row r="36" spans="1:42" ht="12" customHeight="1" thickBot="1">
      <c r="A36" s="58" t="str">
        <f>'t1'!A36</f>
        <v>Farmacisti con altri incar. Prof.li (rapp. Non escl.)</v>
      </c>
      <c r="B36" s="74" t="str">
        <f>'t1'!B36</f>
        <v>SD0037</v>
      </c>
      <c r="C36" s="69">
        <f t="shared" si="4"/>
        <v>0</v>
      </c>
      <c r="D36" s="169">
        <f t="shared" si="5"/>
        <v>0</v>
      </c>
      <c r="E36" s="169">
        <f t="shared" si="6"/>
        <v>0</v>
      </c>
      <c r="F36" s="169">
        <f t="shared" si="7"/>
        <v>0</v>
      </c>
      <c r="G36" s="169">
        <f t="shared" si="8"/>
        <v>0</v>
      </c>
      <c r="H36" s="169">
        <f t="shared" si="9"/>
        <v>0</v>
      </c>
      <c r="I36" s="170">
        <f t="shared" si="10"/>
        <v>0</v>
      </c>
      <c r="J36" s="119">
        <f t="shared" si="11"/>
        <v>0</v>
      </c>
      <c r="K36" s="3">
        <f>'t1'!M36</f>
        <v>0</v>
      </c>
      <c r="L36" s="190" t="s">
        <v>113</v>
      </c>
      <c r="AA36" s="69"/>
      <c r="AB36" s="67"/>
      <c r="AC36" s="67"/>
      <c r="AD36" s="67"/>
      <c r="AE36" s="67"/>
      <c r="AF36" s="67"/>
      <c r="AG36" s="68"/>
      <c r="AH36" s="119">
        <f t="shared" si="12"/>
        <v>0</v>
      </c>
      <c r="AI36" s="3">
        <f>'t1'!AK36</f>
        <v>0</v>
      </c>
      <c r="AL36" s="3" t="s">
        <v>102</v>
      </c>
      <c r="AM36" s="3" t="s">
        <v>520</v>
      </c>
      <c r="AN36" s="205" t="str">
        <f t="shared" si="1"/>
        <v>OK</v>
      </c>
      <c r="AO36" s="206" t="str">
        <f t="shared" si="2"/>
        <v>OK</v>
      </c>
      <c r="AP36" s="207" t="str">
        <f t="shared" si="3"/>
        <v> </v>
      </c>
    </row>
    <row r="37" spans="1:42" ht="12" customHeight="1" thickBot="1">
      <c r="A37" s="58" t="str">
        <f>'t1'!A37</f>
        <v>Farmacisti a t. determinato (art. 15-septies d.lgs. 502/92)</v>
      </c>
      <c r="B37" s="74" t="str">
        <f>'t1'!B37</f>
        <v>SD0600</v>
      </c>
      <c r="C37" s="69">
        <f t="shared" si="4"/>
        <v>0</v>
      </c>
      <c r="D37" s="169">
        <f t="shared" si="5"/>
        <v>0</v>
      </c>
      <c r="E37" s="169">
        <f t="shared" si="6"/>
        <v>0</v>
      </c>
      <c r="F37" s="169">
        <f t="shared" si="7"/>
        <v>0</v>
      </c>
      <c r="G37" s="169">
        <f t="shared" si="8"/>
        <v>0</v>
      </c>
      <c r="H37" s="169">
        <f t="shared" si="9"/>
        <v>0</v>
      </c>
      <c r="I37" s="170">
        <f t="shared" si="10"/>
        <v>0</v>
      </c>
      <c r="J37" s="119">
        <f t="shared" si="11"/>
        <v>0</v>
      </c>
      <c r="K37" s="3">
        <f>'t1'!M37</f>
        <v>0</v>
      </c>
      <c r="L37" s="190" t="s">
        <v>113</v>
      </c>
      <c r="AA37" s="69"/>
      <c r="AB37" s="67"/>
      <c r="AC37" s="67"/>
      <c r="AD37" s="67"/>
      <c r="AE37" s="67"/>
      <c r="AF37" s="67"/>
      <c r="AG37" s="68"/>
      <c r="AH37" s="119">
        <f t="shared" si="12"/>
        <v>0</v>
      </c>
      <c r="AI37" s="3">
        <f>'t1'!AK37</f>
        <v>0</v>
      </c>
      <c r="AL37" s="3" t="s">
        <v>102</v>
      </c>
      <c r="AM37" s="3" t="s">
        <v>520</v>
      </c>
      <c r="AN37" s="205" t="str">
        <f t="shared" si="1"/>
        <v>OK</v>
      </c>
      <c r="AO37" s="206" t="str">
        <f t="shared" si="2"/>
        <v>OK</v>
      </c>
      <c r="AP37" s="207" t="str">
        <f t="shared" si="3"/>
        <v> </v>
      </c>
    </row>
    <row r="38" spans="1:42" ht="12" customHeight="1" thickBot="1">
      <c r="A38" s="58" t="str">
        <f>'t1'!A38</f>
        <v>Biologi con inc. di struttura complessa (rapp. Esclusivo)</v>
      </c>
      <c r="B38" s="74" t="str">
        <f>'t1'!B38</f>
        <v>SD0E13</v>
      </c>
      <c r="C38" s="69">
        <f t="shared" si="4"/>
        <v>36</v>
      </c>
      <c r="D38" s="169">
        <f t="shared" si="5"/>
        <v>124438</v>
      </c>
      <c r="E38" s="169">
        <f t="shared" si="6"/>
        <v>1271</v>
      </c>
      <c r="F38" s="169">
        <f t="shared" si="7"/>
        <v>0</v>
      </c>
      <c r="G38" s="169">
        <f t="shared" si="8"/>
        <v>23932</v>
      </c>
      <c r="H38" s="169">
        <f t="shared" si="9"/>
        <v>0</v>
      </c>
      <c r="I38" s="170">
        <f t="shared" si="10"/>
        <v>0</v>
      </c>
      <c r="J38" s="119">
        <f t="shared" si="11"/>
        <v>149641</v>
      </c>
      <c r="K38" s="3">
        <f>'t1'!M38</f>
        <v>1</v>
      </c>
      <c r="L38" s="190" t="s">
        <v>113</v>
      </c>
      <c r="AA38" s="69">
        <v>36</v>
      </c>
      <c r="AB38" s="67">
        <v>124438</v>
      </c>
      <c r="AC38" s="67">
        <v>1271</v>
      </c>
      <c r="AD38" s="67"/>
      <c r="AE38" s="67">
        <v>23932</v>
      </c>
      <c r="AF38" s="67"/>
      <c r="AG38" s="68"/>
      <c r="AH38" s="119">
        <f t="shared" si="12"/>
        <v>149641</v>
      </c>
      <c r="AI38" s="3">
        <f>'t1'!AK38</f>
        <v>1</v>
      </c>
      <c r="AL38" s="3" t="s">
        <v>102</v>
      </c>
      <c r="AM38" s="3" t="s">
        <v>520</v>
      </c>
      <c r="AN38" s="205" t="str">
        <f t="shared" si="1"/>
        <v>ok</v>
      </c>
      <c r="AO38" s="206" t="str">
        <f t="shared" si="2"/>
        <v>OK</v>
      </c>
      <c r="AP38" s="207" t="str">
        <f t="shared" si="3"/>
        <v> </v>
      </c>
    </row>
    <row r="39" spans="1:42" ht="12" customHeight="1" thickBot="1">
      <c r="A39" s="58" t="str">
        <f>'t1'!A39</f>
        <v>Biologi con inc. di struttura complessa (rapp. Non escl.)</v>
      </c>
      <c r="B39" s="74" t="str">
        <f>'t1'!B39</f>
        <v>SD0N13</v>
      </c>
      <c r="C39" s="69">
        <f t="shared" si="4"/>
        <v>0</v>
      </c>
      <c r="D39" s="169">
        <f t="shared" si="5"/>
        <v>0</v>
      </c>
      <c r="E39" s="169">
        <f t="shared" si="6"/>
        <v>0</v>
      </c>
      <c r="F39" s="169">
        <f t="shared" si="7"/>
        <v>0</v>
      </c>
      <c r="G39" s="169">
        <f t="shared" si="8"/>
        <v>0</v>
      </c>
      <c r="H39" s="169">
        <f t="shared" si="9"/>
        <v>0</v>
      </c>
      <c r="I39" s="170">
        <f t="shared" si="10"/>
        <v>0</v>
      </c>
      <c r="J39" s="119">
        <f t="shared" si="11"/>
        <v>0</v>
      </c>
      <c r="K39" s="3">
        <f>'t1'!M39</f>
        <v>0</v>
      </c>
      <c r="L39" s="190" t="s">
        <v>113</v>
      </c>
      <c r="AA39" s="69"/>
      <c r="AB39" s="67"/>
      <c r="AC39" s="67"/>
      <c r="AD39" s="67"/>
      <c r="AE39" s="67"/>
      <c r="AF39" s="67"/>
      <c r="AG39" s="68"/>
      <c r="AH39" s="119">
        <f t="shared" si="12"/>
        <v>0</v>
      </c>
      <c r="AI39" s="3">
        <f>'t1'!AK39</f>
        <v>0</v>
      </c>
      <c r="AL39" s="3" t="s">
        <v>102</v>
      </c>
      <c r="AM39" s="3" t="s">
        <v>520</v>
      </c>
      <c r="AN39" s="205" t="str">
        <f t="shared" si="1"/>
        <v>OK</v>
      </c>
      <c r="AO39" s="206" t="str">
        <f t="shared" si="2"/>
        <v>OK</v>
      </c>
      <c r="AP39" s="207" t="str">
        <f t="shared" si="3"/>
        <v> </v>
      </c>
    </row>
    <row r="40" spans="1:42" ht="12" customHeight="1" thickBot="1">
      <c r="A40" s="58" t="str">
        <f>'t1'!A40</f>
        <v>Biologi con inc. di struttura semplice (rapp. Esclusivo)</v>
      </c>
      <c r="B40" s="74" t="str">
        <f>'t1'!B40</f>
        <v>SD0E12</v>
      </c>
      <c r="C40" s="69">
        <f t="shared" si="4"/>
        <v>54</v>
      </c>
      <c r="D40" s="169">
        <f t="shared" si="5"/>
        <v>186657</v>
      </c>
      <c r="E40" s="169">
        <f t="shared" si="6"/>
        <v>625</v>
      </c>
      <c r="F40" s="169">
        <f t="shared" si="7"/>
        <v>0</v>
      </c>
      <c r="G40" s="169">
        <f t="shared" si="8"/>
        <v>26706</v>
      </c>
      <c r="H40" s="169">
        <f t="shared" si="9"/>
        <v>0</v>
      </c>
      <c r="I40" s="170">
        <f t="shared" si="10"/>
        <v>0</v>
      </c>
      <c r="J40" s="119">
        <f t="shared" si="11"/>
        <v>213988</v>
      </c>
      <c r="K40" s="3">
        <f>'t1'!M40</f>
        <v>1</v>
      </c>
      <c r="L40" s="190" t="s">
        <v>113</v>
      </c>
      <c r="AA40" s="69">
        <v>54</v>
      </c>
      <c r="AB40" s="67">
        <v>186657</v>
      </c>
      <c r="AC40" s="67">
        <v>625</v>
      </c>
      <c r="AD40" s="67"/>
      <c r="AE40" s="67">
        <v>26706</v>
      </c>
      <c r="AF40" s="67"/>
      <c r="AG40" s="68"/>
      <c r="AH40" s="119">
        <f t="shared" si="12"/>
        <v>213988</v>
      </c>
      <c r="AI40" s="3">
        <f>'t1'!AK40</f>
        <v>1</v>
      </c>
      <c r="AL40" s="3" t="s">
        <v>102</v>
      </c>
      <c r="AM40" s="3" t="s">
        <v>520</v>
      </c>
      <c r="AN40" s="205" t="str">
        <f t="shared" si="1"/>
        <v>ok</v>
      </c>
      <c r="AO40" s="206" t="str">
        <f t="shared" si="2"/>
        <v>OK</v>
      </c>
      <c r="AP40" s="207" t="str">
        <f t="shared" si="3"/>
        <v> </v>
      </c>
    </row>
    <row r="41" spans="1:42" ht="12" customHeight="1" thickBot="1">
      <c r="A41" s="58" t="str">
        <f>'t1'!A41</f>
        <v>Biologi con inc. di struttura semplice (rapp. Non escl.)</v>
      </c>
      <c r="B41" s="74" t="str">
        <f>'t1'!B41</f>
        <v>SD0N12</v>
      </c>
      <c r="C41" s="69">
        <f t="shared" si="4"/>
        <v>0</v>
      </c>
      <c r="D41" s="169">
        <f t="shared" si="5"/>
        <v>0</v>
      </c>
      <c r="E41" s="169">
        <f t="shared" si="6"/>
        <v>0</v>
      </c>
      <c r="F41" s="169">
        <f t="shared" si="7"/>
        <v>0</v>
      </c>
      <c r="G41" s="169">
        <f t="shared" si="8"/>
        <v>0</v>
      </c>
      <c r="H41" s="169">
        <f t="shared" si="9"/>
        <v>0</v>
      </c>
      <c r="I41" s="170">
        <f t="shared" si="10"/>
        <v>0</v>
      </c>
      <c r="J41" s="119">
        <f t="shared" si="11"/>
        <v>0</v>
      </c>
      <c r="K41" s="3">
        <f>'t1'!M41</f>
        <v>0</v>
      </c>
      <c r="L41" s="190" t="s">
        <v>113</v>
      </c>
      <c r="AA41" s="69"/>
      <c r="AB41" s="67"/>
      <c r="AC41" s="67"/>
      <c r="AD41" s="67"/>
      <c r="AE41" s="67"/>
      <c r="AF41" s="67"/>
      <c r="AG41" s="68"/>
      <c r="AH41" s="119">
        <f t="shared" si="12"/>
        <v>0</v>
      </c>
      <c r="AI41" s="3">
        <f>'t1'!AK41</f>
        <v>0</v>
      </c>
      <c r="AL41" s="3" t="s">
        <v>102</v>
      </c>
      <c r="AM41" s="3" t="s">
        <v>520</v>
      </c>
      <c r="AN41" s="205" t="str">
        <f t="shared" si="1"/>
        <v>OK</v>
      </c>
      <c r="AO41" s="206" t="str">
        <f t="shared" si="2"/>
        <v>OK</v>
      </c>
      <c r="AP41" s="207" t="str">
        <f t="shared" si="3"/>
        <v> </v>
      </c>
    </row>
    <row r="42" spans="1:42" ht="12" customHeight="1" thickBot="1">
      <c r="A42" s="58" t="str">
        <f>'t1'!A42</f>
        <v>Biologi con altri incar. Prof.li (rapp. Esclusivo)</v>
      </c>
      <c r="B42" s="74" t="str">
        <f>'t1'!B42</f>
        <v>SD0A12</v>
      </c>
      <c r="C42" s="69">
        <f t="shared" si="4"/>
        <v>500.64</v>
      </c>
      <c r="D42" s="169">
        <f t="shared" si="5"/>
        <v>1730474</v>
      </c>
      <c r="E42" s="169">
        <f t="shared" si="6"/>
        <v>3740</v>
      </c>
      <c r="F42" s="169">
        <f t="shared" si="7"/>
        <v>0</v>
      </c>
      <c r="G42" s="169">
        <f t="shared" si="8"/>
        <v>202270</v>
      </c>
      <c r="H42" s="169">
        <f t="shared" si="9"/>
        <v>0</v>
      </c>
      <c r="I42" s="170">
        <f t="shared" si="10"/>
        <v>849</v>
      </c>
      <c r="J42" s="119">
        <f t="shared" si="11"/>
        <v>1935635</v>
      </c>
      <c r="K42" s="3">
        <f>'t1'!M42</f>
        <v>1</v>
      </c>
      <c r="L42" s="190" t="s">
        <v>113</v>
      </c>
      <c r="AA42" s="69">
        <v>500.64</v>
      </c>
      <c r="AB42" s="67">
        <v>1730474</v>
      </c>
      <c r="AC42" s="67">
        <v>3740</v>
      </c>
      <c r="AD42" s="67"/>
      <c r="AE42" s="67">
        <v>202270</v>
      </c>
      <c r="AF42" s="67"/>
      <c r="AG42" s="68">
        <v>849</v>
      </c>
      <c r="AH42" s="119">
        <f t="shared" si="12"/>
        <v>1935635</v>
      </c>
      <c r="AI42" s="3">
        <f>'t1'!AK42</f>
        <v>1</v>
      </c>
      <c r="AL42" s="3" t="s">
        <v>102</v>
      </c>
      <c r="AM42" s="3" t="s">
        <v>520</v>
      </c>
      <c r="AN42" s="205" t="str">
        <f t="shared" si="1"/>
        <v>ok</v>
      </c>
      <c r="AO42" s="206" t="str">
        <f t="shared" si="2"/>
        <v>OK</v>
      </c>
      <c r="AP42" s="207" t="str">
        <f t="shared" si="3"/>
        <v> </v>
      </c>
    </row>
    <row r="43" spans="1:42" ht="12" customHeight="1" thickBot="1">
      <c r="A43" s="58" t="str">
        <f>'t1'!A43</f>
        <v>Biologi con altri incar. Prof.li (rapp. Non escl.)</v>
      </c>
      <c r="B43" s="74" t="str">
        <f>'t1'!B43</f>
        <v>SD0011</v>
      </c>
      <c r="C43" s="69">
        <f t="shared" si="4"/>
        <v>0</v>
      </c>
      <c r="D43" s="169">
        <f t="shared" si="5"/>
        <v>0</v>
      </c>
      <c r="E43" s="169">
        <f t="shared" si="6"/>
        <v>0</v>
      </c>
      <c r="F43" s="169">
        <f t="shared" si="7"/>
        <v>0</v>
      </c>
      <c r="G43" s="169">
        <f t="shared" si="8"/>
        <v>0</v>
      </c>
      <c r="H43" s="169">
        <f t="shared" si="9"/>
        <v>0</v>
      </c>
      <c r="I43" s="170">
        <f t="shared" si="10"/>
        <v>0</v>
      </c>
      <c r="J43" s="119">
        <f t="shared" si="11"/>
        <v>0</v>
      </c>
      <c r="K43" s="3">
        <f>'t1'!M43</f>
        <v>0</v>
      </c>
      <c r="L43" s="190" t="s">
        <v>113</v>
      </c>
      <c r="AA43" s="69"/>
      <c r="AB43" s="67"/>
      <c r="AC43" s="67"/>
      <c r="AD43" s="67"/>
      <c r="AE43" s="67"/>
      <c r="AF43" s="67"/>
      <c r="AG43" s="68"/>
      <c r="AH43" s="119">
        <f t="shared" si="12"/>
        <v>0</v>
      </c>
      <c r="AI43" s="3">
        <f>'t1'!AK43</f>
        <v>0</v>
      </c>
      <c r="AL43" s="3" t="s">
        <v>102</v>
      </c>
      <c r="AM43" s="3" t="s">
        <v>520</v>
      </c>
      <c r="AN43" s="205" t="str">
        <f t="shared" si="1"/>
        <v>OK</v>
      </c>
      <c r="AO43" s="206" t="str">
        <f t="shared" si="2"/>
        <v>OK</v>
      </c>
      <c r="AP43" s="207" t="str">
        <f t="shared" si="3"/>
        <v> </v>
      </c>
    </row>
    <row r="44" spans="1:42" ht="12" customHeight="1" thickBot="1">
      <c r="A44" s="58" t="str">
        <f>'t1'!A44</f>
        <v>Biologi a t. determinato (art. 15-septies d.lgs. 502/92)</v>
      </c>
      <c r="B44" s="74" t="str">
        <f>'t1'!B44</f>
        <v>SD0601</v>
      </c>
      <c r="C44" s="69">
        <f t="shared" si="4"/>
        <v>0</v>
      </c>
      <c r="D44" s="169">
        <f t="shared" si="5"/>
        <v>0</v>
      </c>
      <c r="E44" s="169">
        <f t="shared" si="6"/>
        <v>0</v>
      </c>
      <c r="F44" s="169">
        <f t="shared" si="7"/>
        <v>0</v>
      </c>
      <c r="G44" s="169">
        <f t="shared" si="8"/>
        <v>0</v>
      </c>
      <c r="H44" s="169">
        <f t="shared" si="9"/>
        <v>0</v>
      </c>
      <c r="I44" s="170">
        <f t="shared" si="10"/>
        <v>0</v>
      </c>
      <c r="J44" s="119">
        <f t="shared" si="11"/>
        <v>0</v>
      </c>
      <c r="K44" s="3">
        <f>'t1'!M44</f>
        <v>0</v>
      </c>
      <c r="L44" s="190" t="s">
        <v>113</v>
      </c>
      <c r="AA44" s="69"/>
      <c r="AB44" s="67"/>
      <c r="AC44" s="67"/>
      <c r="AD44" s="67"/>
      <c r="AE44" s="67"/>
      <c r="AF44" s="67"/>
      <c r="AG44" s="68"/>
      <c r="AH44" s="119">
        <f t="shared" si="12"/>
        <v>0</v>
      </c>
      <c r="AI44" s="3">
        <f>'t1'!AK44</f>
        <v>0</v>
      </c>
      <c r="AL44" s="3" t="s">
        <v>102</v>
      </c>
      <c r="AM44" s="3" t="s">
        <v>520</v>
      </c>
      <c r="AN44" s="205" t="str">
        <f t="shared" si="1"/>
        <v>OK</v>
      </c>
      <c r="AO44" s="206" t="str">
        <f t="shared" si="2"/>
        <v>OK</v>
      </c>
      <c r="AP44" s="207" t="str">
        <f t="shared" si="3"/>
        <v> </v>
      </c>
    </row>
    <row r="45" spans="1:42" ht="12" customHeight="1" thickBot="1">
      <c r="A45" s="58" t="str">
        <f>'t1'!A45</f>
        <v>Chimici con inc. di struttura complessa (rapp. Esclusivo)</v>
      </c>
      <c r="B45" s="74" t="str">
        <f>'t1'!B45</f>
        <v>SD0E16</v>
      </c>
      <c r="C45" s="69">
        <f t="shared" si="4"/>
        <v>0</v>
      </c>
      <c r="D45" s="169">
        <f t="shared" si="5"/>
        <v>0</v>
      </c>
      <c r="E45" s="169">
        <f t="shared" si="6"/>
        <v>0</v>
      </c>
      <c r="F45" s="169">
        <f t="shared" si="7"/>
        <v>0</v>
      </c>
      <c r="G45" s="169">
        <f t="shared" si="8"/>
        <v>0</v>
      </c>
      <c r="H45" s="169">
        <f t="shared" si="9"/>
        <v>0</v>
      </c>
      <c r="I45" s="170">
        <f t="shared" si="10"/>
        <v>0</v>
      </c>
      <c r="J45" s="119">
        <f t="shared" si="11"/>
        <v>0</v>
      </c>
      <c r="K45" s="3">
        <f>'t1'!M45</f>
        <v>0</v>
      </c>
      <c r="L45" s="190" t="s">
        <v>113</v>
      </c>
      <c r="AA45" s="69"/>
      <c r="AB45" s="67"/>
      <c r="AC45" s="67"/>
      <c r="AD45" s="67"/>
      <c r="AE45" s="67"/>
      <c r="AF45" s="67"/>
      <c r="AG45" s="68"/>
      <c r="AH45" s="119">
        <f t="shared" si="12"/>
        <v>0</v>
      </c>
      <c r="AI45" s="3">
        <f>'t1'!AK45</f>
        <v>0</v>
      </c>
      <c r="AL45" s="3" t="s">
        <v>102</v>
      </c>
      <c r="AM45" s="3" t="s">
        <v>520</v>
      </c>
      <c r="AN45" s="205" t="str">
        <f t="shared" si="1"/>
        <v>OK</v>
      </c>
      <c r="AO45" s="206" t="str">
        <f t="shared" si="2"/>
        <v>OK</v>
      </c>
      <c r="AP45" s="207" t="str">
        <f t="shared" si="3"/>
        <v> </v>
      </c>
    </row>
    <row r="46" spans="1:42" ht="12" customHeight="1" thickBot="1">
      <c r="A46" s="58" t="str">
        <f>'t1'!A46</f>
        <v>Chimici con inc. di struttura complessa (rapp.non escl.)</v>
      </c>
      <c r="B46" s="74" t="str">
        <f>'t1'!B46</f>
        <v>SD0N16</v>
      </c>
      <c r="C46" s="69">
        <f t="shared" si="4"/>
        <v>0</v>
      </c>
      <c r="D46" s="169">
        <f t="shared" si="5"/>
        <v>0</v>
      </c>
      <c r="E46" s="169">
        <f t="shared" si="6"/>
        <v>0</v>
      </c>
      <c r="F46" s="169">
        <f t="shared" si="7"/>
        <v>0</v>
      </c>
      <c r="G46" s="169">
        <f t="shared" si="8"/>
        <v>0</v>
      </c>
      <c r="H46" s="169">
        <f t="shared" si="9"/>
        <v>0</v>
      </c>
      <c r="I46" s="170">
        <f t="shared" si="10"/>
        <v>0</v>
      </c>
      <c r="J46" s="119">
        <f t="shared" si="11"/>
        <v>0</v>
      </c>
      <c r="K46" s="3">
        <f>'t1'!M46</f>
        <v>0</v>
      </c>
      <c r="L46" s="190" t="s">
        <v>113</v>
      </c>
      <c r="AA46" s="69"/>
      <c r="AB46" s="67"/>
      <c r="AC46" s="67"/>
      <c r="AD46" s="67"/>
      <c r="AE46" s="67"/>
      <c r="AF46" s="67"/>
      <c r="AG46" s="68"/>
      <c r="AH46" s="119">
        <f t="shared" si="12"/>
        <v>0</v>
      </c>
      <c r="AI46" s="3">
        <f>'t1'!AK46</f>
        <v>0</v>
      </c>
      <c r="AL46" s="3" t="s">
        <v>102</v>
      </c>
      <c r="AM46" s="3" t="s">
        <v>520</v>
      </c>
      <c r="AN46" s="205" t="str">
        <f t="shared" si="1"/>
        <v>OK</v>
      </c>
      <c r="AO46" s="206" t="str">
        <f t="shared" si="2"/>
        <v>OK</v>
      </c>
      <c r="AP46" s="207" t="str">
        <f t="shared" si="3"/>
        <v> </v>
      </c>
    </row>
    <row r="47" spans="1:42" ht="12" customHeight="1" thickBot="1">
      <c r="A47" s="58" t="str">
        <f>'t1'!A47</f>
        <v>Chimici con inc. di struttura semplice (rapp. Esclusivo)</v>
      </c>
      <c r="B47" s="74" t="str">
        <f>'t1'!B47</f>
        <v>SD0E15</v>
      </c>
      <c r="C47" s="69">
        <f t="shared" si="4"/>
        <v>0</v>
      </c>
      <c r="D47" s="169">
        <f t="shared" si="5"/>
        <v>0</v>
      </c>
      <c r="E47" s="169">
        <f t="shared" si="6"/>
        <v>0</v>
      </c>
      <c r="F47" s="169">
        <f t="shared" si="7"/>
        <v>0</v>
      </c>
      <c r="G47" s="169">
        <f t="shared" si="8"/>
        <v>0</v>
      </c>
      <c r="H47" s="169">
        <f t="shared" si="9"/>
        <v>0</v>
      </c>
      <c r="I47" s="170">
        <f t="shared" si="10"/>
        <v>0</v>
      </c>
      <c r="J47" s="119">
        <f t="shared" si="11"/>
        <v>0</v>
      </c>
      <c r="K47" s="3">
        <f>'t1'!M47</f>
        <v>0</v>
      </c>
      <c r="L47" s="190" t="s">
        <v>113</v>
      </c>
      <c r="AA47" s="69"/>
      <c r="AB47" s="67"/>
      <c r="AC47" s="67"/>
      <c r="AD47" s="67"/>
      <c r="AE47" s="67"/>
      <c r="AF47" s="67"/>
      <c r="AG47" s="68"/>
      <c r="AH47" s="119">
        <f t="shared" si="12"/>
        <v>0</v>
      </c>
      <c r="AI47" s="3">
        <f>'t1'!AK47</f>
        <v>0</v>
      </c>
      <c r="AL47" s="3" t="s">
        <v>102</v>
      </c>
      <c r="AM47" s="3" t="s">
        <v>520</v>
      </c>
      <c r="AN47" s="205" t="str">
        <f t="shared" si="1"/>
        <v>OK</v>
      </c>
      <c r="AO47" s="206" t="str">
        <f t="shared" si="2"/>
        <v>OK</v>
      </c>
      <c r="AP47" s="207" t="str">
        <f t="shared" si="3"/>
        <v> </v>
      </c>
    </row>
    <row r="48" spans="1:42" ht="12" customHeight="1" thickBot="1">
      <c r="A48" s="58" t="str">
        <f>'t1'!A48</f>
        <v>Chimici con inc. di struttura semplice (rapp. Non escl.)</v>
      </c>
      <c r="B48" s="74" t="str">
        <f>'t1'!B48</f>
        <v>SD0N15</v>
      </c>
      <c r="C48" s="69">
        <f t="shared" si="4"/>
        <v>0</v>
      </c>
      <c r="D48" s="169">
        <f t="shared" si="5"/>
        <v>0</v>
      </c>
      <c r="E48" s="169">
        <f t="shared" si="6"/>
        <v>0</v>
      </c>
      <c r="F48" s="169">
        <f t="shared" si="7"/>
        <v>0</v>
      </c>
      <c r="G48" s="169">
        <f t="shared" si="8"/>
        <v>0</v>
      </c>
      <c r="H48" s="169">
        <f t="shared" si="9"/>
        <v>0</v>
      </c>
      <c r="I48" s="170">
        <f t="shared" si="10"/>
        <v>0</v>
      </c>
      <c r="J48" s="119">
        <f t="shared" si="11"/>
        <v>0</v>
      </c>
      <c r="K48" s="3">
        <f>'t1'!M48</f>
        <v>0</v>
      </c>
      <c r="L48" s="190" t="s">
        <v>113</v>
      </c>
      <c r="AA48" s="69"/>
      <c r="AB48" s="67"/>
      <c r="AC48" s="67"/>
      <c r="AD48" s="67"/>
      <c r="AE48" s="67"/>
      <c r="AF48" s="67"/>
      <c r="AG48" s="68"/>
      <c r="AH48" s="119">
        <f t="shared" si="12"/>
        <v>0</v>
      </c>
      <c r="AI48" s="3">
        <f>'t1'!AK48</f>
        <v>0</v>
      </c>
      <c r="AL48" s="3" t="s">
        <v>102</v>
      </c>
      <c r="AM48" s="3" t="s">
        <v>520</v>
      </c>
      <c r="AN48" s="205" t="str">
        <f t="shared" si="1"/>
        <v>OK</v>
      </c>
      <c r="AO48" s="206" t="str">
        <f t="shared" si="2"/>
        <v>OK</v>
      </c>
      <c r="AP48" s="207" t="str">
        <f t="shared" si="3"/>
        <v> </v>
      </c>
    </row>
    <row r="49" spans="1:42" ht="12" customHeight="1" thickBot="1">
      <c r="A49" s="58" t="str">
        <f>'t1'!A49</f>
        <v>Chimici con altri incar. Prof.li (rapp. Esclusivo)</v>
      </c>
      <c r="B49" s="74" t="str">
        <f>'t1'!B49</f>
        <v>SD0A15</v>
      </c>
      <c r="C49" s="69">
        <f t="shared" si="4"/>
        <v>72</v>
      </c>
      <c r="D49" s="169">
        <f t="shared" si="5"/>
        <v>248876</v>
      </c>
      <c r="E49" s="169">
        <f t="shared" si="6"/>
        <v>532</v>
      </c>
      <c r="F49" s="169">
        <f t="shared" si="7"/>
        <v>0</v>
      </c>
      <c r="G49" s="169">
        <f t="shared" si="8"/>
        <v>29328</v>
      </c>
      <c r="H49" s="169">
        <f t="shared" si="9"/>
        <v>0</v>
      </c>
      <c r="I49" s="170">
        <f t="shared" si="10"/>
        <v>0</v>
      </c>
      <c r="J49" s="119">
        <f t="shared" si="11"/>
        <v>278736</v>
      </c>
      <c r="K49" s="3">
        <f>'t1'!M49</f>
        <v>1</v>
      </c>
      <c r="L49" s="190" t="s">
        <v>113</v>
      </c>
      <c r="AA49" s="69">
        <v>72</v>
      </c>
      <c r="AB49" s="67">
        <v>248876</v>
      </c>
      <c r="AC49" s="67">
        <v>532</v>
      </c>
      <c r="AD49" s="67"/>
      <c r="AE49" s="67">
        <v>29328</v>
      </c>
      <c r="AF49" s="67"/>
      <c r="AG49" s="68"/>
      <c r="AH49" s="119">
        <f t="shared" si="12"/>
        <v>278736</v>
      </c>
      <c r="AI49" s="3">
        <f>'t1'!AK49</f>
        <v>1</v>
      </c>
      <c r="AL49" s="3" t="s">
        <v>102</v>
      </c>
      <c r="AM49" s="3" t="s">
        <v>520</v>
      </c>
      <c r="AN49" s="205" t="str">
        <f t="shared" si="1"/>
        <v>ok</v>
      </c>
      <c r="AO49" s="206" t="str">
        <f t="shared" si="2"/>
        <v>OK</v>
      </c>
      <c r="AP49" s="207" t="str">
        <f t="shared" si="3"/>
        <v> </v>
      </c>
    </row>
    <row r="50" spans="1:42" ht="12" customHeight="1" thickBot="1">
      <c r="A50" s="58" t="str">
        <f>'t1'!A50</f>
        <v>Chimici con altri incar. Prof.li (rapp. Non escl.)</v>
      </c>
      <c r="B50" s="74" t="str">
        <f>'t1'!B50</f>
        <v>SD0014</v>
      </c>
      <c r="C50" s="69">
        <f t="shared" si="4"/>
        <v>0</v>
      </c>
      <c r="D50" s="169">
        <f t="shared" si="5"/>
        <v>0</v>
      </c>
      <c r="E50" s="169">
        <f t="shared" si="6"/>
        <v>0</v>
      </c>
      <c r="F50" s="169">
        <f t="shared" si="7"/>
        <v>0</v>
      </c>
      <c r="G50" s="169">
        <f t="shared" si="8"/>
        <v>0</v>
      </c>
      <c r="H50" s="169">
        <f t="shared" si="9"/>
        <v>0</v>
      </c>
      <c r="I50" s="170">
        <f t="shared" si="10"/>
        <v>0</v>
      </c>
      <c r="J50" s="119">
        <f t="shared" si="11"/>
        <v>0</v>
      </c>
      <c r="K50" s="3">
        <f>'t1'!M50</f>
        <v>0</v>
      </c>
      <c r="L50" s="190" t="s">
        <v>113</v>
      </c>
      <c r="AA50" s="69"/>
      <c r="AB50" s="67"/>
      <c r="AC50" s="67"/>
      <c r="AD50" s="67"/>
      <c r="AE50" s="67"/>
      <c r="AF50" s="67"/>
      <c r="AG50" s="68"/>
      <c r="AH50" s="119">
        <f t="shared" si="12"/>
        <v>0</v>
      </c>
      <c r="AI50" s="3">
        <f>'t1'!AK50</f>
        <v>0</v>
      </c>
      <c r="AL50" s="3" t="s">
        <v>102</v>
      </c>
      <c r="AM50" s="3" t="s">
        <v>520</v>
      </c>
      <c r="AN50" s="205" t="str">
        <f t="shared" si="1"/>
        <v>OK</v>
      </c>
      <c r="AO50" s="206" t="str">
        <f t="shared" si="2"/>
        <v>OK</v>
      </c>
      <c r="AP50" s="207" t="str">
        <f t="shared" si="3"/>
        <v> </v>
      </c>
    </row>
    <row r="51" spans="1:42" ht="12" customHeight="1" thickBot="1">
      <c r="A51" s="58" t="str">
        <f>'t1'!A51</f>
        <v>Chimici a t. determinato (art. 15-septies d.lgs. 502/92)</v>
      </c>
      <c r="B51" s="74" t="str">
        <f>'t1'!B51</f>
        <v>SD0602</v>
      </c>
      <c r="C51" s="69">
        <f t="shared" si="4"/>
        <v>0</v>
      </c>
      <c r="D51" s="169">
        <f t="shared" si="5"/>
        <v>0</v>
      </c>
      <c r="E51" s="169">
        <f t="shared" si="6"/>
        <v>0</v>
      </c>
      <c r="F51" s="169">
        <f t="shared" si="7"/>
        <v>0</v>
      </c>
      <c r="G51" s="169">
        <f t="shared" si="8"/>
        <v>0</v>
      </c>
      <c r="H51" s="169">
        <f t="shared" si="9"/>
        <v>0</v>
      </c>
      <c r="I51" s="170">
        <f t="shared" si="10"/>
        <v>0</v>
      </c>
      <c r="J51" s="119">
        <f t="shared" si="11"/>
        <v>0</v>
      </c>
      <c r="K51" s="3">
        <f>'t1'!M51</f>
        <v>0</v>
      </c>
      <c r="L51" s="190" t="s">
        <v>113</v>
      </c>
      <c r="AA51" s="69"/>
      <c r="AB51" s="67"/>
      <c r="AC51" s="67"/>
      <c r="AD51" s="67"/>
      <c r="AE51" s="67"/>
      <c r="AF51" s="67"/>
      <c r="AG51" s="68"/>
      <c r="AH51" s="119">
        <f t="shared" si="12"/>
        <v>0</v>
      </c>
      <c r="AI51" s="3">
        <f>'t1'!AK51</f>
        <v>0</v>
      </c>
      <c r="AL51" s="3" t="s">
        <v>102</v>
      </c>
      <c r="AM51" s="3" t="s">
        <v>520</v>
      </c>
      <c r="AN51" s="205" t="str">
        <f t="shared" si="1"/>
        <v>OK</v>
      </c>
      <c r="AO51" s="206" t="str">
        <f t="shared" si="2"/>
        <v>OK</v>
      </c>
      <c r="AP51" s="207" t="str">
        <f t="shared" si="3"/>
        <v> </v>
      </c>
    </row>
    <row r="52" spans="1:42" ht="12" customHeight="1" thickBot="1">
      <c r="A52" s="58" t="str">
        <f>'t1'!A52</f>
        <v>Fisici con inc. di struttura complessa (rapp. Esclusivo)</v>
      </c>
      <c r="B52" s="74" t="str">
        <f>'t1'!B52</f>
        <v>SD0E42</v>
      </c>
      <c r="C52" s="69">
        <f t="shared" si="4"/>
        <v>0</v>
      </c>
      <c r="D52" s="169">
        <f t="shared" si="5"/>
        <v>0</v>
      </c>
      <c r="E52" s="169">
        <f t="shared" si="6"/>
        <v>0</v>
      </c>
      <c r="F52" s="169">
        <f t="shared" si="7"/>
        <v>0</v>
      </c>
      <c r="G52" s="169">
        <f t="shared" si="8"/>
        <v>0</v>
      </c>
      <c r="H52" s="169">
        <f t="shared" si="9"/>
        <v>0</v>
      </c>
      <c r="I52" s="170">
        <f t="shared" si="10"/>
        <v>0</v>
      </c>
      <c r="J52" s="119">
        <f t="shared" si="11"/>
        <v>0</v>
      </c>
      <c r="K52" s="3">
        <f>'t1'!M52</f>
        <v>0</v>
      </c>
      <c r="L52" s="190" t="s">
        <v>113</v>
      </c>
      <c r="AA52" s="69"/>
      <c r="AB52" s="67"/>
      <c r="AC52" s="67"/>
      <c r="AD52" s="67"/>
      <c r="AE52" s="67"/>
      <c r="AF52" s="67"/>
      <c r="AG52" s="68"/>
      <c r="AH52" s="119">
        <f t="shared" si="12"/>
        <v>0</v>
      </c>
      <c r="AI52" s="3">
        <f>'t1'!AK52</f>
        <v>0</v>
      </c>
      <c r="AL52" s="3" t="s">
        <v>102</v>
      </c>
      <c r="AM52" s="3" t="s">
        <v>520</v>
      </c>
      <c r="AN52" s="205" t="str">
        <f t="shared" si="1"/>
        <v>OK</v>
      </c>
      <c r="AO52" s="206" t="str">
        <f t="shared" si="2"/>
        <v>OK</v>
      </c>
      <c r="AP52" s="207" t="str">
        <f t="shared" si="3"/>
        <v> </v>
      </c>
    </row>
    <row r="53" spans="1:42" ht="12" customHeight="1" thickBot="1">
      <c r="A53" s="58" t="str">
        <f>'t1'!A53</f>
        <v>Fisici con inc. di struttura complessa (rapp. Non escl.)</v>
      </c>
      <c r="B53" s="74" t="str">
        <f>'t1'!B53</f>
        <v>SD0N42</v>
      </c>
      <c r="C53" s="69">
        <f t="shared" si="4"/>
        <v>0</v>
      </c>
      <c r="D53" s="169">
        <f t="shared" si="5"/>
        <v>0</v>
      </c>
      <c r="E53" s="169">
        <f t="shared" si="6"/>
        <v>0</v>
      </c>
      <c r="F53" s="169">
        <f t="shared" si="7"/>
        <v>0</v>
      </c>
      <c r="G53" s="169">
        <f t="shared" si="8"/>
        <v>0</v>
      </c>
      <c r="H53" s="169">
        <f t="shared" si="9"/>
        <v>0</v>
      </c>
      <c r="I53" s="170">
        <f t="shared" si="10"/>
        <v>0</v>
      </c>
      <c r="J53" s="119">
        <f t="shared" si="11"/>
        <v>0</v>
      </c>
      <c r="K53" s="3">
        <f>'t1'!M53</f>
        <v>0</v>
      </c>
      <c r="L53" s="190" t="s">
        <v>113</v>
      </c>
      <c r="AA53" s="69"/>
      <c r="AB53" s="67"/>
      <c r="AC53" s="67"/>
      <c r="AD53" s="67"/>
      <c r="AE53" s="67"/>
      <c r="AF53" s="67"/>
      <c r="AG53" s="68"/>
      <c r="AH53" s="119">
        <f t="shared" si="12"/>
        <v>0</v>
      </c>
      <c r="AI53" s="3">
        <f>'t1'!AK53</f>
        <v>0</v>
      </c>
      <c r="AL53" s="3" t="s">
        <v>102</v>
      </c>
      <c r="AM53" s="3" t="s">
        <v>520</v>
      </c>
      <c r="AN53" s="205" t="str">
        <f t="shared" si="1"/>
        <v>OK</v>
      </c>
      <c r="AO53" s="206" t="str">
        <f t="shared" si="2"/>
        <v>OK</v>
      </c>
      <c r="AP53" s="207" t="str">
        <f t="shared" si="3"/>
        <v> </v>
      </c>
    </row>
    <row r="54" spans="1:42" ht="12" customHeight="1" thickBot="1">
      <c r="A54" s="58" t="str">
        <f>'t1'!A54</f>
        <v>Fisici con inc. di struttura semplice (rapp. Esclusivo)</v>
      </c>
      <c r="B54" s="74" t="str">
        <f>'t1'!B54</f>
        <v>SD0E41</v>
      </c>
      <c r="C54" s="69">
        <f t="shared" si="4"/>
        <v>23</v>
      </c>
      <c r="D54" s="169">
        <f t="shared" si="5"/>
        <v>79502</v>
      </c>
      <c r="E54" s="169">
        <f t="shared" si="6"/>
        <v>0</v>
      </c>
      <c r="F54" s="169">
        <f t="shared" si="7"/>
        <v>0</v>
      </c>
      <c r="G54" s="169">
        <f t="shared" si="8"/>
        <v>11848</v>
      </c>
      <c r="H54" s="169">
        <f t="shared" si="9"/>
        <v>0</v>
      </c>
      <c r="I54" s="170">
        <f t="shared" si="10"/>
        <v>0</v>
      </c>
      <c r="J54" s="119">
        <f t="shared" si="11"/>
        <v>91350</v>
      </c>
      <c r="K54" s="3">
        <f>'t1'!M54</f>
        <v>1</v>
      </c>
      <c r="L54" s="190" t="s">
        <v>113</v>
      </c>
      <c r="AA54" s="69">
        <v>23</v>
      </c>
      <c r="AB54" s="67">
        <v>79502</v>
      </c>
      <c r="AC54" s="67"/>
      <c r="AD54" s="67"/>
      <c r="AE54" s="67">
        <v>11848</v>
      </c>
      <c r="AF54" s="67"/>
      <c r="AG54" s="68"/>
      <c r="AH54" s="119">
        <f t="shared" si="12"/>
        <v>91350</v>
      </c>
      <c r="AI54" s="3">
        <f>'t1'!AK54</f>
        <v>1</v>
      </c>
      <c r="AL54" s="3" t="s">
        <v>102</v>
      </c>
      <c r="AM54" s="3" t="s">
        <v>520</v>
      </c>
      <c r="AN54" s="205" t="str">
        <f t="shared" si="1"/>
        <v>OK</v>
      </c>
      <c r="AO54" s="206" t="str">
        <f t="shared" si="2"/>
        <v>OK</v>
      </c>
      <c r="AP54" s="207" t="str">
        <f t="shared" si="3"/>
        <v> </v>
      </c>
    </row>
    <row r="55" spans="1:42" ht="12" customHeight="1" thickBot="1">
      <c r="A55" s="58" t="str">
        <f>'t1'!A55</f>
        <v>Fisici con inc. di struttura semplice (rapp. Non escl.)</v>
      </c>
      <c r="B55" s="74" t="str">
        <f>'t1'!B55</f>
        <v>SD0N41</v>
      </c>
      <c r="C55" s="69">
        <f t="shared" si="4"/>
        <v>0</v>
      </c>
      <c r="D55" s="169">
        <f t="shared" si="5"/>
        <v>0</v>
      </c>
      <c r="E55" s="169">
        <f t="shared" si="6"/>
        <v>0</v>
      </c>
      <c r="F55" s="169">
        <f t="shared" si="7"/>
        <v>0</v>
      </c>
      <c r="G55" s="169">
        <f t="shared" si="8"/>
        <v>0</v>
      </c>
      <c r="H55" s="169">
        <f t="shared" si="9"/>
        <v>0</v>
      </c>
      <c r="I55" s="170">
        <f t="shared" si="10"/>
        <v>0</v>
      </c>
      <c r="J55" s="119">
        <f t="shared" si="11"/>
        <v>0</v>
      </c>
      <c r="K55" s="3">
        <f>'t1'!M55</f>
        <v>0</v>
      </c>
      <c r="L55" s="190" t="s">
        <v>113</v>
      </c>
      <c r="AA55" s="69"/>
      <c r="AB55" s="67"/>
      <c r="AC55" s="67"/>
      <c r="AD55" s="67"/>
      <c r="AE55" s="67"/>
      <c r="AF55" s="67"/>
      <c r="AG55" s="68"/>
      <c r="AH55" s="119">
        <f t="shared" si="12"/>
        <v>0</v>
      </c>
      <c r="AI55" s="3">
        <f>'t1'!AK55</f>
        <v>0</v>
      </c>
      <c r="AL55" s="3" t="s">
        <v>102</v>
      </c>
      <c r="AM55" s="3" t="s">
        <v>520</v>
      </c>
      <c r="AN55" s="205" t="str">
        <f t="shared" si="1"/>
        <v>OK</v>
      </c>
      <c r="AO55" s="206" t="str">
        <f t="shared" si="2"/>
        <v>OK</v>
      </c>
      <c r="AP55" s="207" t="str">
        <f t="shared" si="3"/>
        <v> </v>
      </c>
    </row>
    <row r="56" spans="1:42" ht="12" customHeight="1" thickBot="1">
      <c r="A56" s="58" t="str">
        <f>'t1'!A56</f>
        <v>Fisici con altri incar. Prof.li (rapp. Esclusivo)</v>
      </c>
      <c r="B56" s="74" t="str">
        <f>'t1'!B56</f>
        <v>SD0A41</v>
      </c>
      <c r="C56" s="69">
        <f t="shared" si="4"/>
        <v>103.22</v>
      </c>
      <c r="D56" s="169">
        <f t="shared" si="5"/>
        <v>356779</v>
      </c>
      <c r="E56" s="169">
        <f t="shared" si="6"/>
        <v>507</v>
      </c>
      <c r="F56" s="169">
        <f t="shared" si="7"/>
        <v>0</v>
      </c>
      <c r="G56" s="169">
        <f t="shared" si="8"/>
        <v>40799</v>
      </c>
      <c r="H56" s="169">
        <f t="shared" si="9"/>
        <v>0</v>
      </c>
      <c r="I56" s="170">
        <f t="shared" si="10"/>
        <v>0</v>
      </c>
      <c r="J56" s="119">
        <f t="shared" si="11"/>
        <v>398085</v>
      </c>
      <c r="K56" s="3">
        <f>'t1'!M56</f>
        <v>1</v>
      </c>
      <c r="L56" s="190" t="s">
        <v>113</v>
      </c>
      <c r="AA56" s="69">
        <v>103.22</v>
      </c>
      <c r="AB56" s="67">
        <v>356779</v>
      </c>
      <c r="AC56" s="67">
        <v>507</v>
      </c>
      <c r="AD56" s="67"/>
      <c r="AE56" s="67">
        <v>40799</v>
      </c>
      <c r="AF56" s="67"/>
      <c r="AG56" s="68"/>
      <c r="AH56" s="119">
        <f t="shared" si="12"/>
        <v>398085</v>
      </c>
      <c r="AI56" s="3">
        <f>'t1'!AK56</f>
        <v>1</v>
      </c>
      <c r="AL56" s="3" t="s">
        <v>102</v>
      </c>
      <c r="AM56" s="3" t="s">
        <v>520</v>
      </c>
      <c r="AN56" s="205" t="str">
        <f t="shared" si="1"/>
        <v>ok</v>
      </c>
      <c r="AO56" s="206" t="str">
        <f t="shared" si="2"/>
        <v>OK</v>
      </c>
      <c r="AP56" s="207" t="str">
        <f t="shared" si="3"/>
        <v> </v>
      </c>
    </row>
    <row r="57" spans="1:42" ht="12" customHeight="1" thickBot="1">
      <c r="A57" s="58" t="str">
        <f>'t1'!A57</f>
        <v>Fisici con altri incar. Prof.li (rapp. Non escl.)</v>
      </c>
      <c r="B57" s="74" t="str">
        <f>'t1'!B57</f>
        <v>SD0040</v>
      </c>
      <c r="C57" s="69">
        <f t="shared" si="4"/>
        <v>0</v>
      </c>
      <c r="D57" s="169">
        <f t="shared" si="5"/>
        <v>0</v>
      </c>
      <c r="E57" s="169">
        <f t="shared" si="6"/>
        <v>0</v>
      </c>
      <c r="F57" s="169">
        <f t="shared" si="7"/>
        <v>0</v>
      </c>
      <c r="G57" s="169">
        <f t="shared" si="8"/>
        <v>0</v>
      </c>
      <c r="H57" s="169">
        <f t="shared" si="9"/>
        <v>0</v>
      </c>
      <c r="I57" s="170">
        <f t="shared" si="10"/>
        <v>0</v>
      </c>
      <c r="J57" s="119">
        <f t="shared" si="11"/>
        <v>0</v>
      </c>
      <c r="K57" s="3">
        <f>'t1'!M57</f>
        <v>0</v>
      </c>
      <c r="L57" s="190" t="s">
        <v>113</v>
      </c>
      <c r="AA57" s="69"/>
      <c r="AB57" s="67"/>
      <c r="AC57" s="67"/>
      <c r="AD57" s="67"/>
      <c r="AE57" s="67"/>
      <c r="AF57" s="67"/>
      <c r="AG57" s="68"/>
      <c r="AH57" s="119">
        <f t="shared" si="12"/>
        <v>0</v>
      </c>
      <c r="AI57" s="3">
        <f>'t1'!AK57</f>
        <v>0</v>
      </c>
      <c r="AL57" s="3" t="s">
        <v>102</v>
      </c>
      <c r="AM57" s="3" t="s">
        <v>520</v>
      </c>
      <c r="AN57" s="205" t="str">
        <f t="shared" si="1"/>
        <v>OK</v>
      </c>
      <c r="AO57" s="206" t="str">
        <f t="shared" si="2"/>
        <v>OK</v>
      </c>
      <c r="AP57" s="207" t="str">
        <f t="shared" si="3"/>
        <v> </v>
      </c>
    </row>
    <row r="58" spans="1:42" ht="12" customHeight="1" thickBot="1">
      <c r="A58" s="58" t="str">
        <f>'t1'!A58</f>
        <v>Fisici a t. determinato (art. 15-septies d.lgs. 502/92)</v>
      </c>
      <c r="B58" s="74" t="str">
        <f>'t1'!B58</f>
        <v>SD0603</v>
      </c>
      <c r="C58" s="69">
        <f t="shared" si="4"/>
        <v>0</v>
      </c>
      <c r="D58" s="169">
        <f t="shared" si="5"/>
        <v>0</v>
      </c>
      <c r="E58" s="169">
        <f t="shared" si="6"/>
        <v>0</v>
      </c>
      <c r="F58" s="169">
        <f t="shared" si="7"/>
        <v>0</v>
      </c>
      <c r="G58" s="169">
        <f t="shared" si="8"/>
        <v>0</v>
      </c>
      <c r="H58" s="169">
        <f t="shared" si="9"/>
        <v>0</v>
      </c>
      <c r="I58" s="170">
        <f t="shared" si="10"/>
        <v>0</v>
      </c>
      <c r="J58" s="119">
        <f t="shared" si="11"/>
        <v>0</v>
      </c>
      <c r="K58" s="3">
        <f>'t1'!M58</f>
        <v>0</v>
      </c>
      <c r="L58" s="190" t="s">
        <v>113</v>
      </c>
      <c r="AA58" s="69"/>
      <c r="AB58" s="67"/>
      <c r="AC58" s="67"/>
      <c r="AD58" s="67"/>
      <c r="AE58" s="67"/>
      <c r="AF58" s="67"/>
      <c r="AG58" s="68"/>
      <c r="AH58" s="119">
        <f t="shared" si="12"/>
        <v>0</v>
      </c>
      <c r="AI58" s="3">
        <f>'t1'!AK58</f>
        <v>0</v>
      </c>
      <c r="AL58" s="3" t="s">
        <v>102</v>
      </c>
      <c r="AM58" s="3" t="s">
        <v>520</v>
      </c>
      <c r="AN58" s="205" t="str">
        <f t="shared" si="1"/>
        <v>OK</v>
      </c>
      <c r="AO58" s="206" t="str">
        <f t="shared" si="2"/>
        <v>OK</v>
      </c>
      <c r="AP58" s="207" t="str">
        <f t="shared" si="3"/>
        <v> </v>
      </c>
    </row>
    <row r="59" spans="1:42" ht="12" customHeight="1" thickBot="1">
      <c r="A59" s="58" t="str">
        <f>'t1'!A59</f>
        <v>Psicologi con inc. di struttura complessa (rapp. Esclusivo)</v>
      </c>
      <c r="B59" s="74" t="str">
        <f>'t1'!B59</f>
        <v>SD0E66</v>
      </c>
      <c r="C59" s="69">
        <f t="shared" si="4"/>
        <v>12</v>
      </c>
      <c r="D59" s="169">
        <f t="shared" si="5"/>
        <v>41479</v>
      </c>
      <c r="E59" s="169">
        <f t="shared" si="6"/>
        <v>892</v>
      </c>
      <c r="F59" s="169">
        <f t="shared" si="7"/>
        <v>0</v>
      </c>
      <c r="G59" s="169">
        <f t="shared" si="8"/>
        <v>7419</v>
      </c>
      <c r="H59" s="169">
        <f t="shared" si="9"/>
        <v>0</v>
      </c>
      <c r="I59" s="170">
        <f t="shared" si="10"/>
        <v>0</v>
      </c>
      <c r="J59" s="119">
        <f t="shared" si="11"/>
        <v>49790</v>
      </c>
      <c r="K59" s="3">
        <f>'t1'!M59</f>
        <v>1</v>
      </c>
      <c r="L59" s="190" t="s">
        <v>113</v>
      </c>
      <c r="AA59" s="69">
        <v>12</v>
      </c>
      <c r="AB59" s="67">
        <v>41479</v>
      </c>
      <c r="AC59" s="67">
        <v>892</v>
      </c>
      <c r="AD59" s="67"/>
      <c r="AE59" s="67">
        <v>7419</v>
      </c>
      <c r="AF59" s="67"/>
      <c r="AG59" s="68"/>
      <c r="AH59" s="119">
        <f t="shared" si="12"/>
        <v>49790</v>
      </c>
      <c r="AI59" s="3">
        <f>'t1'!AK59</f>
        <v>1</v>
      </c>
      <c r="AL59" s="3" t="s">
        <v>102</v>
      </c>
      <c r="AM59" s="3" t="s">
        <v>520</v>
      </c>
      <c r="AN59" s="205" t="str">
        <f t="shared" si="1"/>
        <v>ok</v>
      </c>
      <c r="AO59" s="206" t="str">
        <f t="shared" si="2"/>
        <v>OK</v>
      </c>
      <c r="AP59" s="207" t="str">
        <f t="shared" si="3"/>
        <v> </v>
      </c>
    </row>
    <row r="60" spans="1:42" ht="12" customHeight="1" thickBot="1">
      <c r="A60" s="58" t="str">
        <f>'t1'!A60</f>
        <v>Psicologi con inc. di struttura complessa (rapp. Non escl.)</v>
      </c>
      <c r="B60" s="74" t="str">
        <f>'t1'!B60</f>
        <v>SD0N66</v>
      </c>
      <c r="C60" s="69">
        <f t="shared" si="4"/>
        <v>0</v>
      </c>
      <c r="D60" s="169">
        <f t="shared" si="5"/>
        <v>0</v>
      </c>
      <c r="E60" s="169">
        <f t="shared" si="6"/>
        <v>0</v>
      </c>
      <c r="F60" s="169">
        <f t="shared" si="7"/>
        <v>0</v>
      </c>
      <c r="G60" s="169">
        <f t="shared" si="8"/>
        <v>0</v>
      </c>
      <c r="H60" s="169">
        <f t="shared" si="9"/>
        <v>0</v>
      </c>
      <c r="I60" s="170">
        <f t="shared" si="10"/>
        <v>0</v>
      </c>
      <c r="J60" s="119">
        <f t="shared" si="11"/>
        <v>0</v>
      </c>
      <c r="K60" s="3">
        <f>'t1'!M60</f>
        <v>0</v>
      </c>
      <c r="L60" s="190" t="s">
        <v>113</v>
      </c>
      <c r="AA60" s="69"/>
      <c r="AB60" s="67"/>
      <c r="AC60" s="67"/>
      <c r="AD60" s="67"/>
      <c r="AE60" s="67"/>
      <c r="AF60" s="67"/>
      <c r="AG60" s="68"/>
      <c r="AH60" s="119">
        <f t="shared" si="12"/>
        <v>0</v>
      </c>
      <c r="AI60" s="3">
        <f>'t1'!AK60</f>
        <v>0</v>
      </c>
      <c r="AL60" s="3" t="s">
        <v>102</v>
      </c>
      <c r="AM60" s="3" t="s">
        <v>520</v>
      </c>
      <c r="AN60" s="205" t="str">
        <f t="shared" si="1"/>
        <v>OK</v>
      </c>
      <c r="AO60" s="206" t="str">
        <f t="shared" si="2"/>
        <v>OK</v>
      </c>
      <c r="AP60" s="207" t="str">
        <f t="shared" si="3"/>
        <v> </v>
      </c>
    </row>
    <row r="61" spans="1:42" ht="12" customHeight="1" thickBot="1">
      <c r="A61" s="58" t="str">
        <f>'t1'!A61</f>
        <v>Psicologi con inc. di struttura semplice (rapp. Esclusivo)</v>
      </c>
      <c r="B61" s="74" t="str">
        <f>'t1'!B61</f>
        <v>SD0E65</v>
      </c>
      <c r="C61" s="69">
        <f t="shared" si="4"/>
        <v>8</v>
      </c>
      <c r="D61" s="169">
        <f t="shared" si="5"/>
        <v>27653</v>
      </c>
      <c r="E61" s="169">
        <f t="shared" si="6"/>
        <v>0</v>
      </c>
      <c r="F61" s="169">
        <f t="shared" si="7"/>
        <v>0</v>
      </c>
      <c r="G61" s="169">
        <f t="shared" si="8"/>
        <v>0</v>
      </c>
      <c r="H61" s="169">
        <f t="shared" si="9"/>
        <v>0</v>
      </c>
      <c r="I61" s="170">
        <f t="shared" si="10"/>
        <v>204</v>
      </c>
      <c r="J61" s="119">
        <f t="shared" si="11"/>
        <v>27449</v>
      </c>
      <c r="K61" s="3">
        <f>'t1'!M61</f>
        <v>0</v>
      </c>
      <c r="L61" s="190" t="s">
        <v>113</v>
      </c>
      <c r="AA61" s="69">
        <v>8</v>
      </c>
      <c r="AB61" s="67">
        <v>27653</v>
      </c>
      <c r="AC61" s="67"/>
      <c r="AD61" s="67"/>
      <c r="AE61" s="67"/>
      <c r="AF61" s="67"/>
      <c r="AG61" s="68">
        <v>204</v>
      </c>
      <c r="AH61" s="119">
        <f t="shared" si="12"/>
        <v>27449</v>
      </c>
      <c r="AI61" s="3">
        <f>'t1'!AK61</f>
        <v>0</v>
      </c>
      <c r="AL61" s="3" t="s">
        <v>102</v>
      </c>
      <c r="AM61" s="3" t="s">
        <v>520</v>
      </c>
      <c r="AN61" s="205" t="str">
        <f t="shared" si="1"/>
        <v>OK</v>
      </c>
      <c r="AO61" s="206" t="str">
        <f t="shared" si="2"/>
        <v>OK</v>
      </c>
      <c r="AP61" s="207" t="str">
        <f t="shared" si="3"/>
        <v> </v>
      </c>
    </row>
    <row r="62" spans="1:42" ht="12" customHeight="1" thickBot="1">
      <c r="A62" s="58" t="str">
        <f>'t1'!A62</f>
        <v>Psicologi con inc. di struttura semplice (rapp. Non escl.)</v>
      </c>
      <c r="B62" s="74" t="str">
        <f>'t1'!B62</f>
        <v>SD0N65</v>
      </c>
      <c r="C62" s="69">
        <f t="shared" si="4"/>
        <v>0</v>
      </c>
      <c r="D62" s="169">
        <f t="shared" si="5"/>
        <v>0</v>
      </c>
      <c r="E62" s="169">
        <f t="shared" si="6"/>
        <v>0</v>
      </c>
      <c r="F62" s="169">
        <f t="shared" si="7"/>
        <v>0</v>
      </c>
      <c r="G62" s="169">
        <f t="shared" si="8"/>
        <v>0</v>
      </c>
      <c r="H62" s="169">
        <f t="shared" si="9"/>
        <v>0</v>
      </c>
      <c r="I62" s="170">
        <f t="shared" si="10"/>
        <v>0</v>
      </c>
      <c r="J62" s="119">
        <f t="shared" si="11"/>
        <v>0</v>
      </c>
      <c r="K62" s="3">
        <f>'t1'!M62</f>
        <v>0</v>
      </c>
      <c r="L62" s="190" t="s">
        <v>113</v>
      </c>
      <c r="AA62" s="69"/>
      <c r="AB62" s="67"/>
      <c r="AC62" s="67"/>
      <c r="AD62" s="67"/>
      <c r="AE62" s="67"/>
      <c r="AF62" s="67"/>
      <c r="AG62" s="68"/>
      <c r="AH62" s="119">
        <f t="shared" si="12"/>
        <v>0</v>
      </c>
      <c r="AI62" s="3">
        <f>'t1'!AK62</f>
        <v>0</v>
      </c>
      <c r="AL62" s="3" t="s">
        <v>102</v>
      </c>
      <c r="AM62" s="3" t="s">
        <v>520</v>
      </c>
      <c r="AN62" s="205" t="str">
        <f t="shared" si="1"/>
        <v>OK</v>
      </c>
      <c r="AO62" s="206" t="str">
        <f t="shared" si="2"/>
        <v>OK</v>
      </c>
      <c r="AP62" s="207" t="str">
        <f t="shared" si="3"/>
        <v> </v>
      </c>
    </row>
    <row r="63" spans="1:42" ht="12" customHeight="1" thickBot="1">
      <c r="A63" s="58" t="str">
        <f>'t1'!A63</f>
        <v>Psicologi con altri incar. Prof.li (rapp. Esclusivo)</v>
      </c>
      <c r="B63" s="74" t="str">
        <f>'t1'!B63</f>
        <v>SD0A65</v>
      </c>
      <c r="C63" s="69">
        <f t="shared" si="4"/>
        <v>887.04</v>
      </c>
      <c r="D63" s="169">
        <f t="shared" si="5"/>
        <v>3098263</v>
      </c>
      <c r="E63" s="169">
        <f t="shared" si="6"/>
        <v>13283</v>
      </c>
      <c r="F63" s="169">
        <f t="shared" si="7"/>
        <v>0</v>
      </c>
      <c r="G63" s="169">
        <f t="shared" si="8"/>
        <v>379004</v>
      </c>
      <c r="H63" s="169">
        <f t="shared" si="9"/>
        <v>0</v>
      </c>
      <c r="I63" s="170">
        <f t="shared" si="10"/>
        <v>1263</v>
      </c>
      <c r="J63" s="119">
        <f t="shared" si="11"/>
        <v>3489287</v>
      </c>
      <c r="K63" s="3">
        <f>'t1'!M63</f>
        <v>1</v>
      </c>
      <c r="L63" s="190" t="s">
        <v>113</v>
      </c>
      <c r="AA63" s="69">
        <v>887.04</v>
      </c>
      <c r="AB63" s="67">
        <v>3098263</v>
      </c>
      <c r="AC63" s="67">
        <v>13283</v>
      </c>
      <c r="AD63" s="67"/>
      <c r="AE63" s="67">
        <v>379004</v>
      </c>
      <c r="AF63" s="67"/>
      <c r="AG63" s="68">
        <v>1263</v>
      </c>
      <c r="AH63" s="119">
        <f t="shared" si="12"/>
        <v>3489287</v>
      </c>
      <c r="AI63" s="3">
        <f>'t1'!AK63</f>
        <v>1</v>
      </c>
      <c r="AL63" s="3" t="s">
        <v>102</v>
      </c>
      <c r="AM63" s="3" t="s">
        <v>520</v>
      </c>
      <c r="AN63" s="205" t="str">
        <f t="shared" si="1"/>
        <v>ok</v>
      </c>
      <c r="AO63" s="206" t="str">
        <f t="shared" si="2"/>
        <v>OK</v>
      </c>
      <c r="AP63" s="207" t="str">
        <f t="shared" si="3"/>
        <v> </v>
      </c>
    </row>
    <row r="64" spans="1:42" ht="12" customHeight="1" thickBot="1">
      <c r="A64" s="58" t="str">
        <f>'t1'!A64</f>
        <v>Psicologi con altri incar. Prof.li (rapp. Non escl.)</v>
      </c>
      <c r="B64" s="74" t="str">
        <f>'t1'!B64</f>
        <v>SD0064</v>
      </c>
      <c r="C64" s="69">
        <f t="shared" si="4"/>
        <v>58.37</v>
      </c>
      <c r="D64" s="169">
        <f t="shared" si="5"/>
        <v>201693</v>
      </c>
      <c r="E64" s="169">
        <f t="shared" si="6"/>
        <v>0</v>
      </c>
      <c r="F64" s="169">
        <f t="shared" si="7"/>
        <v>0</v>
      </c>
      <c r="G64" s="169">
        <f t="shared" si="8"/>
        <v>20689</v>
      </c>
      <c r="H64" s="169">
        <f t="shared" si="9"/>
        <v>0</v>
      </c>
      <c r="I64" s="170">
        <f t="shared" si="10"/>
        <v>129</v>
      </c>
      <c r="J64" s="119">
        <f t="shared" si="11"/>
        <v>222253</v>
      </c>
      <c r="K64" s="3">
        <f>'t1'!M64</f>
        <v>1</v>
      </c>
      <c r="L64" s="190" t="s">
        <v>113</v>
      </c>
      <c r="AA64" s="69">
        <v>58.37</v>
      </c>
      <c r="AB64" s="67">
        <v>201693</v>
      </c>
      <c r="AC64" s="67"/>
      <c r="AD64" s="67"/>
      <c r="AE64" s="67">
        <v>20689</v>
      </c>
      <c r="AF64" s="67"/>
      <c r="AG64" s="68">
        <v>129</v>
      </c>
      <c r="AH64" s="119">
        <f t="shared" si="12"/>
        <v>222253</v>
      </c>
      <c r="AI64" s="3">
        <f>'t1'!AK64</f>
        <v>1</v>
      </c>
      <c r="AL64" s="3" t="s">
        <v>102</v>
      </c>
      <c r="AM64" s="3" t="s">
        <v>520</v>
      </c>
      <c r="AN64" s="205" t="str">
        <f t="shared" si="1"/>
        <v>OK</v>
      </c>
      <c r="AO64" s="206" t="str">
        <f t="shared" si="2"/>
        <v>OK</v>
      </c>
      <c r="AP64" s="207" t="str">
        <f t="shared" si="3"/>
        <v> </v>
      </c>
    </row>
    <row r="65" spans="1:42" ht="12" customHeight="1" thickBot="1">
      <c r="A65" s="58" t="str">
        <f>'t1'!A65</f>
        <v>Psicologi a t. determinato (art. 15-septies d.lgs. 502/92)</v>
      </c>
      <c r="B65" s="74" t="str">
        <f>'t1'!B65</f>
        <v>SD0604</v>
      </c>
      <c r="C65" s="69">
        <f t="shared" si="4"/>
        <v>12</v>
      </c>
      <c r="D65" s="169">
        <f t="shared" si="5"/>
        <v>41479</v>
      </c>
      <c r="E65" s="169">
        <f t="shared" si="6"/>
        <v>0</v>
      </c>
      <c r="F65" s="169">
        <f t="shared" si="7"/>
        <v>0</v>
      </c>
      <c r="G65" s="169">
        <f t="shared" si="8"/>
        <v>4787</v>
      </c>
      <c r="H65" s="169">
        <f t="shared" si="9"/>
        <v>0</v>
      </c>
      <c r="I65" s="170">
        <f t="shared" si="10"/>
        <v>0</v>
      </c>
      <c r="J65" s="119">
        <f t="shared" si="11"/>
        <v>46266</v>
      </c>
      <c r="K65" s="3">
        <f>'t1'!M65</f>
        <v>1</v>
      </c>
      <c r="L65" s="190" t="s">
        <v>113</v>
      </c>
      <c r="AA65" s="69">
        <v>12</v>
      </c>
      <c r="AB65" s="67">
        <v>41479</v>
      </c>
      <c r="AC65" s="67"/>
      <c r="AD65" s="67"/>
      <c r="AE65" s="67">
        <v>4787</v>
      </c>
      <c r="AF65" s="67"/>
      <c r="AG65" s="68"/>
      <c r="AH65" s="119">
        <f t="shared" si="12"/>
        <v>46266</v>
      </c>
      <c r="AI65" s="3">
        <f>'t1'!AK65</f>
        <v>1</v>
      </c>
      <c r="AL65" s="3" t="s">
        <v>102</v>
      </c>
      <c r="AM65" s="3" t="s">
        <v>520</v>
      </c>
      <c r="AN65" s="205" t="str">
        <f t="shared" si="1"/>
        <v>OK</v>
      </c>
      <c r="AO65" s="206" t="str">
        <f t="shared" si="2"/>
        <v>OK</v>
      </c>
      <c r="AP65" s="207" t="str">
        <f t="shared" si="3"/>
        <v> </v>
      </c>
    </row>
    <row r="66" spans="1:42" ht="12" customHeight="1" thickBot="1">
      <c r="A66" s="58" t="str">
        <f>'t1'!A66</f>
        <v>Dirigente prof. Sanit. Inferm/ostetrica (inc. Strut. Compl.)</v>
      </c>
      <c r="B66" s="74" t="str">
        <f>'t1'!B66</f>
        <v>SD0CO1</v>
      </c>
      <c r="C66" s="69">
        <f t="shared" si="4"/>
        <v>12</v>
      </c>
      <c r="D66" s="169">
        <f t="shared" si="5"/>
        <v>41479</v>
      </c>
      <c r="E66" s="169">
        <f t="shared" si="6"/>
        <v>544</v>
      </c>
      <c r="F66" s="169">
        <f t="shared" si="7"/>
        <v>0</v>
      </c>
      <c r="G66" s="169">
        <f t="shared" si="8"/>
        <v>6762</v>
      </c>
      <c r="H66" s="169">
        <f t="shared" si="9"/>
        <v>0</v>
      </c>
      <c r="I66" s="170">
        <f t="shared" si="10"/>
        <v>0</v>
      </c>
      <c r="J66" s="119">
        <f t="shared" si="11"/>
        <v>48785</v>
      </c>
      <c r="K66" s="3">
        <f>'t1'!M66</f>
        <v>1</v>
      </c>
      <c r="L66" s="190" t="s">
        <v>113</v>
      </c>
      <c r="AA66" s="69">
        <v>12</v>
      </c>
      <c r="AB66" s="67">
        <v>41479</v>
      </c>
      <c r="AC66" s="67">
        <v>544</v>
      </c>
      <c r="AD66" s="67"/>
      <c r="AE66" s="67">
        <v>6762</v>
      </c>
      <c r="AF66" s="67"/>
      <c r="AG66" s="68"/>
      <c r="AH66" s="119">
        <f t="shared" si="12"/>
        <v>48785</v>
      </c>
      <c r="AI66" s="3">
        <f>'t1'!AK66</f>
        <v>1</v>
      </c>
      <c r="AL66" s="3" t="s">
        <v>102</v>
      </c>
      <c r="AM66" s="3" t="s">
        <v>520</v>
      </c>
      <c r="AN66" s="205" t="str">
        <f t="shared" si="1"/>
        <v>ok</v>
      </c>
      <c r="AO66" s="206" t="str">
        <f t="shared" si="2"/>
        <v>OK</v>
      </c>
      <c r="AP66" s="207" t="str">
        <f t="shared" si="3"/>
        <v> </v>
      </c>
    </row>
    <row r="67" spans="1:42" ht="12" customHeight="1" thickBot="1">
      <c r="A67" s="58" t="str">
        <f>'t1'!A67</f>
        <v>Dirigente prof. Sanit. Inferm/ostetrica (inc. Strut. Sempl.)</v>
      </c>
      <c r="B67" s="74" t="str">
        <f>'t1'!B67</f>
        <v>SD0SE1</v>
      </c>
      <c r="C67" s="69">
        <f t="shared" si="4"/>
        <v>12</v>
      </c>
      <c r="D67" s="169">
        <f t="shared" si="5"/>
        <v>41479</v>
      </c>
      <c r="E67" s="169">
        <f t="shared" si="6"/>
        <v>537</v>
      </c>
      <c r="F67" s="169">
        <f t="shared" si="7"/>
        <v>0</v>
      </c>
      <c r="G67" s="169">
        <f t="shared" si="8"/>
        <v>4780</v>
      </c>
      <c r="H67" s="169">
        <f t="shared" si="9"/>
        <v>0</v>
      </c>
      <c r="I67" s="170">
        <f t="shared" si="10"/>
        <v>0</v>
      </c>
      <c r="J67" s="119">
        <f t="shared" si="11"/>
        <v>46796</v>
      </c>
      <c r="K67" s="3">
        <f>'t1'!M67</f>
        <v>1</v>
      </c>
      <c r="L67" s="190" t="s">
        <v>113</v>
      </c>
      <c r="AA67" s="69">
        <v>12</v>
      </c>
      <c r="AB67" s="67">
        <v>41479</v>
      </c>
      <c r="AC67" s="67">
        <v>537</v>
      </c>
      <c r="AD67" s="67"/>
      <c r="AE67" s="67">
        <v>4780</v>
      </c>
      <c r="AF67" s="67"/>
      <c r="AG67" s="68"/>
      <c r="AH67" s="119">
        <f t="shared" si="12"/>
        <v>46796</v>
      </c>
      <c r="AI67" s="3">
        <f>'t1'!AK67</f>
        <v>1</v>
      </c>
      <c r="AL67" s="3" t="s">
        <v>102</v>
      </c>
      <c r="AM67" s="3" t="s">
        <v>520</v>
      </c>
      <c r="AN67" s="205" t="str">
        <f t="shared" si="1"/>
        <v>ok</v>
      </c>
      <c r="AO67" s="206" t="str">
        <f t="shared" si="2"/>
        <v>OK</v>
      </c>
      <c r="AP67" s="207" t="str">
        <f t="shared" si="3"/>
        <v> </v>
      </c>
    </row>
    <row r="68" spans="1:42" ht="12" customHeight="1" thickBot="1">
      <c r="A68" s="58" t="str">
        <f>'t1'!A68</f>
        <v>Dirigente prof. Sanit. Inferm/ostetrica (altri inc. Prof.li)</v>
      </c>
      <c r="B68" s="74" t="str">
        <f>'t1'!B68</f>
        <v>SD0AI1</v>
      </c>
      <c r="C68" s="69">
        <f t="shared" si="4"/>
        <v>36</v>
      </c>
      <c r="D68" s="169">
        <f t="shared" si="5"/>
        <v>124438</v>
      </c>
      <c r="E68" s="169">
        <f t="shared" si="6"/>
        <v>1914</v>
      </c>
      <c r="F68" s="169">
        <f t="shared" si="7"/>
        <v>0</v>
      </c>
      <c r="G68" s="169">
        <f t="shared" si="8"/>
        <v>13872</v>
      </c>
      <c r="H68" s="169">
        <f t="shared" si="9"/>
        <v>0</v>
      </c>
      <c r="I68" s="170">
        <f t="shared" si="10"/>
        <v>0</v>
      </c>
      <c r="J68" s="119">
        <f t="shared" si="11"/>
        <v>140224</v>
      </c>
      <c r="K68" s="3">
        <f>'t1'!M68</f>
        <v>1</v>
      </c>
      <c r="L68" s="190" t="s">
        <v>113</v>
      </c>
      <c r="AA68" s="69">
        <v>36</v>
      </c>
      <c r="AB68" s="67">
        <v>124438</v>
      </c>
      <c r="AC68" s="67">
        <v>1914</v>
      </c>
      <c r="AD68" s="67"/>
      <c r="AE68" s="67">
        <v>13872</v>
      </c>
      <c r="AF68" s="67"/>
      <c r="AG68" s="68"/>
      <c r="AH68" s="119">
        <f t="shared" si="12"/>
        <v>140224</v>
      </c>
      <c r="AI68" s="3">
        <f>'t1'!AK68</f>
        <v>1</v>
      </c>
      <c r="AL68" s="3" t="s">
        <v>102</v>
      </c>
      <c r="AM68" s="3" t="s">
        <v>520</v>
      </c>
      <c r="AN68" s="205" t="str">
        <f t="shared" si="1"/>
        <v>ok</v>
      </c>
      <c r="AO68" s="206" t="str">
        <f t="shared" si="2"/>
        <v>OK</v>
      </c>
      <c r="AP68" s="207" t="str">
        <f t="shared" si="3"/>
        <v> </v>
      </c>
    </row>
    <row r="69" spans="1:42" ht="12" customHeight="1" thickBot="1">
      <c r="A69" s="58" t="str">
        <f>'t1'!A69</f>
        <v>Dir. Prof.san.inferm/ostet t.det.art.15-septies dlgs 502/92</v>
      </c>
      <c r="B69" s="74" t="str">
        <f>'t1'!B69</f>
        <v>SD048B</v>
      </c>
      <c r="C69" s="69">
        <f t="shared" si="4"/>
        <v>0</v>
      </c>
      <c r="D69" s="169">
        <f t="shared" si="5"/>
        <v>0</v>
      </c>
      <c r="E69" s="169">
        <f t="shared" si="6"/>
        <v>0</v>
      </c>
      <c r="F69" s="169">
        <f t="shared" si="7"/>
        <v>0</v>
      </c>
      <c r="G69" s="169">
        <f t="shared" si="8"/>
        <v>0</v>
      </c>
      <c r="H69" s="169">
        <f t="shared" si="9"/>
        <v>0</v>
      </c>
      <c r="I69" s="170">
        <f t="shared" si="10"/>
        <v>0</v>
      </c>
      <c r="J69" s="119">
        <f t="shared" si="11"/>
        <v>0</v>
      </c>
      <c r="K69" s="3">
        <f>'t1'!M69</f>
        <v>0</v>
      </c>
      <c r="L69" s="190" t="s">
        <v>113</v>
      </c>
      <c r="AA69" s="69"/>
      <c r="AB69" s="67"/>
      <c r="AC69" s="67"/>
      <c r="AD69" s="67"/>
      <c r="AE69" s="67"/>
      <c r="AF69" s="67"/>
      <c r="AG69" s="68"/>
      <c r="AH69" s="119">
        <f t="shared" si="12"/>
        <v>0</v>
      </c>
      <c r="AI69" s="3">
        <f>'t1'!AK69</f>
        <v>0</v>
      </c>
      <c r="AL69" s="3" t="s">
        <v>102</v>
      </c>
      <c r="AM69" s="3" t="s">
        <v>520</v>
      </c>
      <c r="AN69" s="205" t="str">
        <f t="shared" si="1"/>
        <v>OK</v>
      </c>
      <c r="AO69" s="206" t="str">
        <f t="shared" si="2"/>
        <v>OK</v>
      </c>
      <c r="AP69" s="207" t="str">
        <f t="shared" si="3"/>
        <v> </v>
      </c>
    </row>
    <row r="70" spans="1:42" ht="12" customHeight="1" thickBot="1">
      <c r="A70" s="58" t="str">
        <f>'t1'!A70</f>
        <v>Dirigente prof. Sanit. Riabilitative (inc. Strut. Compl.)</v>
      </c>
      <c r="B70" s="74" t="str">
        <f>'t1'!B70</f>
        <v>SD0CO2</v>
      </c>
      <c r="C70" s="69">
        <f t="shared" si="4"/>
        <v>0</v>
      </c>
      <c r="D70" s="169">
        <f t="shared" si="5"/>
        <v>0</v>
      </c>
      <c r="E70" s="169">
        <f t="shared" si="6"/>
        <v>0</v>
      </c>
      <c r="F70" s="169">
        <f t="shared" si="7"/>
        <v>0</v>
      </c>
      <c r="G70" s="169">
        <f t="shared" si="8"/>
        <v>0</v>
      </c>
      <c r="H70" s="169">
        <f t="shared" si="9"/>
        <v>0</v>
      </c>
      <c r="I70" s="170">
        <f t="shared" si="10"/>
        <v>0</v>
      </c>
      <c r="J70" s="119">
        <f t="shared" si="11"/>
        <v>0</v>
      </c>
      <c r="K70" s="3">
        <f>'t1'!M70</f>
        <v>0</v>
      </c>
      <c r="L70" s="190" t="s">
        <v>113</v>
      </c>
      <c r="AA70" s="69"/>
      <c r="AB70" s="67"/>
      <c r="AC70" s="67"/>
      <c r="AD70" s="67"/>
      <c r="AE70" s="67"/>
      <c r="AF70" s="67"/>
      <c r="AG70" s="68"/>
      <c r="AH70" s="119">
        <f t="shared" si="12"/>
        <v>0</v>
      </c>
      <c r="AI70" s="3">
        <f>'t1'!AK70</f>
        <v>0</v>
      </c>
      <c r="AL70" s="3" t="s">
        <v>102</v>
      </c>
      <c r="AM70" s="3" t="s">
        <v>520</v>
      </c>
      <c r="AN70" s="205" t="str">
        <f t="shared" si="1"/>
        <v>OK</v>
      </c>
      <c r="AO70" s="206" t="str">
        <f t="shared" si="2"/>
        <v>OK</v>
      </c>
      <c r="AP70" s="207" t="str">
        <f t="shared" si="3"/>
        <v> </v>
      </c>
    </row>
    <row r="71" spans="1:42" ht="12" customHeight="1" thickBot="1">
      <c r="A71" s="58" t="str">
        <f>'t1'!A71</f>
        <v>Dirigente prof. Sanit. Riabilitative (inc. Strut. Sempl.)</v>
      </c>
      <c r="B71" s="74" t="str">
        <f>'t1'!B71</f>
        <v>SD0SE2</v>
      </c>
      <c r="C71" s="69">
        <f t="shared" si="4"/>
        <v>0</v>
      </c>
      <c r="D71" s="169">
        <f t="shared" si="5"/>
        <v>0</v>
      </c>
      <c r="E71" s="169">
        <f t="shared" si="6"/>
        <v>0</v>
      </c>
      <c r="F71" s="169">
        <f t="shared" si="7"/>
        <v>0</v>
      </c>
      <c r="G71" s="169">
        <f t="shared" si="8"/>
        <v>0</v>
      </c>
      <c r="H71" s="169">
        <f t="shared" si="9"/>
        <v>0</v>
      </c>
      <c r="I71" s="170">
        <f t="shared" si="10"/>
        <v>0</v>
      </c>
      <c r="J71" s="119">
        <f t="shared" si="11"/>
        <v>0</v>
      </c>
      <c r="K71" s="3">
        <f>'t1'!M71</f>
        <v>0</v>
      </c>
      <c r="L71" s="190" t="s">
        <v>113</v>
      </c>
      <c r="AA71" s="69"/>
      <c r="AB71" s="67"/>
      <c r="AC71" s="67"/>
      <c r="AD71" s="67"/>
      <c r="AE71" s="67"/>
      <c r="AF71" s="67"/>
      <c r="AG71" s="68"/>
      <c r="AH71" s="119">
        <f t="shared" si="12"/>
        <v>0</v>
      </c>
      <c r="AI71" s="3">
        <f>'t1'!AK71</f>
        <v>0</v>
      </c>
      <c r="AL71" s="3" t="s">
        <v>102</v>
      </c>
      <c r="AM71" s="3" t="s">
        <v>520</v>
      </c>
      <c r="AN71" s="205" t="str">
        <f aca="true" t="shared" si="13" ref="AN71:AN134">IF($AL71="no",(IF($AC71&gt;0,"Incongruenza","OK")),(IF($AC71=0,"OK","ok")))</f>
        <v>OK</v>
      </c>
      <c r="AO71" s="206" t="str">
        <f aca="true" t="shared" si="14" ref="AO71:AO134">IF($AM71="no",(IF($AD71&gt;0,"Incongruenza","OK")),(IF($AD71=0,"OK","ok")))</f>
        <v>OK</v>
      </c>
      <c r="AP71" s="207" t="str">
        <f aca="true" t="shared" si="15" ref="AP71:AP134">IF(AND($AL71="no",$AM71="no",$AD71&gt;0),"Sono stati inseriti importi RIA e/o Progressioni",IF(AND($AL71="no",$AM71="no",$AC71&gt;0)," ",IF(OR($AN71="Incongruenza",$AO71="Incongruenza"),"Incongruenza"," ")))</f>
        <v> </v>
      </c>
    </row>
    <row r="72" spans="1:42" ht="12" customHeight="1" thickBot="1">
      <c r="A72" s="58" t="str">
        <f>'t1'!A72</f>
        <v>Dirigente prof. Sanit. Riabilitative (altri inc. Prof.li)</v>
      </c>
      <c r="B72" s="74" t="str">
        <f>'t1'!B72</f>
        <v>SD0AI2</v>
      </c>
      <c r="C72" s="69">
        <f aca="true" t="shared" si="16" ref="C72:C135">ROUND(AA72,2)</f>
        <v>12</v>
      </c>
      <c r="D72" s="169">
        <f aca="true" t="shared" si="17" ref="D72:D135">ROUND(AB72,0)</f>
        <v>41479</v>
      </c>
      <c r="E72" s="169">
        <f aca="true" t="shared" si="18" ref="E72:E135">ROUND(AC72,0)</f>
        <v>982</v>
      </c>
      <c r="F72" s="169">
        <f aca="true" t="shared" si="19" ref="F72:F135">ROUND(AD72,0)</f>
        <v>0</v>
      </c>
      <c r="G72" s="169">
        <f aca="true" t="shared" si="20" ref="G72:G135">ROUND(AE72,0)</f>
        <v>5910</v>
      </c>
      <c r="H72" s="169">
        <f aca="true" t="shared" si="21" ref="H72:H135">ROUND(AF72,0)</f>
        <v>0</v>
      </c>
      <c r="I72" s="170">
        <f aca="true" t="shared" si="22" ref="I72:I135">ROUND(AG72,0)</f>
        <v>0</v>
      </c>
      <c r="J72" s="119">
        <f aca="true" t="shared" si="23" ref="J72:J135">(D72+E72+F72+G72+H72)-I72</f>
        <v>48371</v>
      </c>
      <c r="K72" s="3">
        <f>'t1'!M72</f>
        <v>1</v>
      </c>
      <c r="L72" s="190" t="s">
        <v>113</v>
      </c>
      <c r="AA72" s="69">
        <v>12</v>
      </c>
      <c r="AB72" s="67">
        <v>41479</v>
      </c>
      <c r="AC72" s="67">
        <v>982</v>
      </c>
      <c r="AD72" s="67"/>
      <c r="AE72" s="67">
        <v>5910</v>
      </c>
      <c r="AF72" s="67"/>
      <c r="AG72" s="68"/>
      <c r="AH72" s="119">
        <f aca="true" t="shared" si="24" ref="AH72:AH135">(AB72+AC72+AD72+AE72+AF72)-AG72</f>
        <v>48371</v>
      </c>
      <c r="AI72" s="3">
        <f>'t1'!AK72</f>
        <v>1</v>
      </c>
      <c r="AL72" s="3" t="s">
        <v>102</v>
      </c>
      <c r="AM72" s="3" t="s">
        <v>520</v>
      </c>
      <c r="AN72" s="205" t="str">
        <f t="shared" si="13"/>
        <v>ok</v>
      </c>
      <c r="AO72" s="206" t="str">
        <f t="shared" si="14"/>
        <v>OK</v>
      </c>
      <c r="AP72" s="207" t="str">
        <f t="shared" si="15"/>
        <v> </v>
      </c>
    </row>
    <row r="73" spans="1:42" ht="12" customHeight="1" thickBot="1">
      <c r="A73" s="58" t="str">
        <f>'t1'!A73</f>
        <v>Dir. Prof. San. Riabilitat. T.det.art.15-septies dlgs 502/92</v>
      </c>
      <c r="B73" s="74" t="str">
        <f>'t1'!B73</f>
        <v>SD048C</v>
      </c>
      <c r="C73" s="69">
        <f t="shared" si="16"/>
        <v>0</v>
      </c>
      <c r="D73" s="169">
        <f t="shared" si="17"/>
        <v>0</v>
      </c>
      <c r="E73" s="169">
        <f t="shared" si="18"/>
        <v>0</v>
      </c>
      <c r="F73" s="169">
        <f t="shared" si="19"/>
        <v>0</v>
      </c>
      <c r="G73" s="169">
        <f t="shared" si="20"/>
        <v>0</v>
      </c>
      <c r="H73" s="169">
        <f t="shared" si="21"/>
        <v>0</v>
      </c>
      <c r="I73" s="170">
        <f t="shared" si="22"/>
        <v>0</v>
      </c>
      <c r="J73" s="119">
        <f t="shared" si="23"/>
        <v>0</v>
      </c>
      <c r="K73" s="3">
        <f>'t1'!M73</f>
        <v>0</v>
      </c>
      <c r="L73" s="190" t="s">
        <v>113</v>
      </c>
      <c r="AA73" s="69"/>
      <c r="AB73" s="67"/>
      <c r="AC73" s="67"/>
      <c r="AD73" s="67"/>
      <c r="AE73" s="67"/>
      <c r="AF73" s="67"/>
      <c r="AG73" s="68"/>
      <c r="AH73" s="119">
        <f t="shared" si="24"/>
        <v>0</v>
      </c>
      <c r="AI73" s="3">
        <f>'t1'!AK73</f>
        <v>0</v>
      </c>
      <c r="AL73" s="3" t="s">
        <v>102</v>
      </c>
      <c r="AM73" s="3" t="s">
        <v>520</v>
      </c>
      <c r="AN73" s="205" t="str">
        <f t="shared" si="13"/>
        <v>OK</v>
      </c>
      <c r="AO73" s="206" t="str">
        <f t="shared" si="14"/>
        <v>OK</v>
      </c>
      <c r="AP73" s="207" t="str">
        <f t="shared" si="15"/>
        <v> </v>
      </c>
    </row>
    <row r="74" spans="1:42" ht="12" customHeight="1" thickBot="1">
      <c r="A74" s="58" t="str">
        <f>'t1'!A74</f>
        <v>Dirigente prof. Tecnico sanitarie (inc. Strut. Compl.)</v>
      </c>
      <c r="B74" s="74" t="str">
        <f>'t1'!B74</f>
        <v>SD0CO3</v>
      </c>
      <c r="C74" s="69">
        <f t="shared" si="16"/>
        <v>0</v>
      </c>
      <c r="D74" s="169">
        <f t="shared" si="17"/>
        <v>0</v>
      </c>
      <c r="E74" s="169">
        <f t="shared" si="18"/>
        <v>0</v>
      </c>
      <c r="F74" s="169">
        <f t="shared" si="19"/>
        <v>0</v>
      </c>
      <c r="G74" s="169">
        <f t="shared" si="20"/>
        <v>0</v>
      </c>
      <c r="H74" s="169">
        <f t="shared" si="21"/>
        <v>0</v>
      </c>
      <c r="I74" s="170">
        <f t="shared" si="22"/>
        <v>0</v>
      </c>
      <c r="J74" s="119">
        <f t="shared" si="23"/>
        <v>0</v>
      </c>
      <c r="K74" s="3">
        <f>'t1'!M74</f>
        <v>0</v>
      </c>
      <c r="L74" s="190" t="s">
        <v>113</v>
      </c>
      <c r="AA74" s="69"/>
      <c r="AB74" s="67"/>
      <c r="AC74" s="67"/>
      <c r="AD74" s="67"/>
      <c r="AE74" s="67"/>
      <c r="AF74" s="67"/>
      <c r="AG74" s="68"/>
      <c r="AH74" s="119">
        <f t="shared" si="24"/>
        <v>0</v>
      </c>
      <c r="AI74" s="3">
        <f>'t1'!AK74</f>
        <v>0</v>
      </c>
      <c r="AL74" s="3" t="s">
        <v>102</v>
      </c>
      <c r="AM74" s="3" t="s">
        <v>520</v>
      </c>
      <c r="AN74" s="205" t="str">
        <f t="shared" si="13"/>
        <v>OK</v>
      </c>
      <c r="AO74" s="206" t="str">
        <f t="shared" si="14"/>
        <v>OK</v>
      </c>
      <c r="AP74" s="207" t="str">
        <f t="shared" si="15"/>
        <v> </v>
      </c>
    </row>
    <row r="75" spans="1:42" ht="12" customHeight="1" thickBot="1">
      <c r="A75" s="58" t="str">
        <f>'t1'!A75</f>
        <v>Dirigente prof. Tecnico sanitarie (inc. Strut. Sempl.)</v>
      </c>
      <c r="B75" s="74" t="str">
        <f>'t1'!B75</f>
        <v>SD0SE3</v>
      </c>
      <c r="C75" s="69">
        <f t="shared" si="16"/>
        <v>12</v>
      </c>
      <c r="D75" s="169">
        <f t="shared" si="17"/>
        <v>41479</v>
      </c>
      <c r="E75" s="169">
        <f t="shared" si="18"/>
        <v>0</v>
      </c>
      <c r="F75" s="169">
        <f t="shared" si="19"/>
        <v>0</v>
      </c>
      <c r="G75" s="169">
        <f t="shared" si="20"/>
        <v>4889</v>
      </c>
      <c r="H75" s="169">
        <f t="shared" si="21"/>
        <v>0</v>
      </c>
      <c r="I75" s="170">
        <f t="shared" si="22"/>
        <v>0</v>
      </c>
      <c r="J75" s="119">
        <f t="shared" si="23"/>
        <v>46368</v>
      </c>
      <c r="K75" s="3">
        <f>'t1'!M75</f>
        <v>1</v>
      </c>
      <c r="L75" s="190" t="s">
        <v>113</v>
      </c>
      <c r="AA75" s="69">
        <v>12</v>
      </c>
      <c r="AB75" s="67">
        <v>41479</v>
      </c>
      <c r="AC75" s="67"/>
      <c r="AD75" s="67"/>
      <c r="AE75" s="67">
        <v>4889</v>
      </c>
      <c r="AF75" s="67"/>
      <c r="AG75" s="68"/>
      <c r="AH75" s="119">
        <f t="shared" si="24"/>
        <v>46368</v>
      </c>
      <c r="AI75" s="3">
        <f>'t1'!AK75</f>
        <v>1</v>
      </c>
      <c r="AL75" s="3" t="s">
        <v>102</v>
      </c>
      <c r="AM75" s="3" t="s">
        <v>520</v>
      </c>
      <c r="AN75" s="205" t="str">
        <f t="shared" si="13"/>
        <v>OK</v>
      </c>
      <c r="AO75" s="206" t="str">
        <f t="shared" si="14"/>
        <v>OK</v>
      </c>
      <c r="AP75" s="207" t="str">
        <f t="shared" si="15"/>
        <v> </v>
      </c>
    </row>
    <row r="76" spans="1:42" ht="12" customHeight="1" thickBot="1">
      <c r="A76" s="58" t="str">
        <f>'t1'!A76</f>
        <v>Dirigente prof. Tecnico sanitarie (altri inc. Prof.li)</v>
      </c>
      <c r="B76" s="74" t="str">
        <f>'t1'!B76</f>
        <v>SD0AI3</v>
      </c>
      <c r="C76" s="69">
        <f t="shared" si="16"/>
        <v>0</v>
      </c>
      <c r="D76" s="169">
        <f t="shared" si="17"/>
        <v>0</v>
      </c>
      <c r="E76" s="169">
        <f t="shared" si="18"/>
        <v>0</v>
      </c>
      <c r="F76" s="169">
        <f t="shared" si="19"/>
        <v>0</v>
      </c>
      <c r="G76" s="169">
        <f t="shared" si="20"/>
        <v>0</v>
      </c>
      <c r="H76" s="169">
        <f t="shared" si="21"/>
        <v>0</v>
      </c>
      <c r="I76" s="170">
        <f t="shared" si="22"/>
        <v>0</v>
      </c>
      <c r="J76" s="119">
        <f t="shared" si="23"/>
        <v>0</v>
      </c>
      <c r="K76" s="3">
        <f>'t1'!M76</f>
        <v>0</v>
      </c>
      <c r="L76" s="190" t="s">
        <v>113</v>
      </c>
      <c r="AA76" s="69"/>
      <c r="AB76" s="67"/>
      <c r="AC76" s="67"/>
      <c r="AD76" s="67"/>
      <c r="AE76" s="67"/>
      <c r="AF76" s="67"/>
      <c r="AG76" s="68"/>
      <c r="AH76" s="119">
        <f t="shared" si="24"/>
        <v>0</v>
      </c>
      <c r="AI76" s="3">
        <f>'t1'!AK76</f>
        <v>0</v>
      </c>
      <c r="AL76" s="3" t="s">
        <v>102</v>
      </c>
      <c r="AM76" s="3" t="s">
        <v>520</v>
      </c>
      <c r="AN76" s="205" t="str">
        <f t="shared" si="13"/>
        <v>OK</v>
      </c>
      <c r="AO76" s="206" t="str">
        <f t="shared" si="14"/>
        <v>OK</v>
      </c>
      <c r="AP76" s="207" t="str">
        <f t="shared" si="15"/>
        <v> </v>
      </c>
    </row>
    <row r="77" spans="1:42" ht="12" customHeight="1" thickBot="1">
      <c r="A77" s="58" t="str">
        <f>'t1'!A77</f>
        <v>Dir. Prof.tecnico sanitarie t.det.art.15-septies dlgs 502/92</v>
      </c>
      <c r="B77" s="74" t="str">
        <f>'t1'!B77</f>
        <v>SD048D</v>
      </c>
      <c r="C77" s="69">
        <f t="shared" si="16"/>
        <v>0</v>
      </c>
      <c r="D77" s="169">
        <f t="shared" si="17"/>
        <v>0</v>
      </c>
      <c r="E77" s="169">
        <f t="shared" si="18"/>
        <v>0</v>
      </c>
      <c r="F77" s="169">
        <f t="shared" si="19"/>
        <v>0</v>
      </c>
      <c r="G77" s="169">
        <f t="shared" si="20"/>
        <v>0</v>
      </c>
      <c r="H77" s="169">
        <f t="shared" si="21"/>
        <v>0</v>
      </c>
      <c r="I77" s="170">
        <f t="shared" si="22"/>
        <v>0</v>
      </c>
      <c r="J77" s="119">
        <f t="shared" si="23"/>
        <v>0</v>
      </c>
      <c r="K77" s="3">
        <f>'t1'!M77</f>
        <v>0</v>
      </c>
      <c r="L77" s="190" t="s">
        <v>113</v>
      </c>
      <c r="AA77" s="69"/>
      <c r="AB77" s="67"/>
      <c r="AC77" s="67"/>
      <c r="AD77" s="67"/>
      <c r="AE77" s="67"/>
      <c r="AF77" s="67"/>
      <c r="AG77" s="68"/>
      <c r="AH77" s="119">
        <f t="shared" si="24"/>
        <v>0</v>
      </c>
      <c r="AI77" s="3">
        <f>'t1'!AK77</f>
        <v>0</v>
      </c>
      <c r="AL77" s="3" t="s">
        <v>102</v>
      </c>
      <c r="AM77" s="3" t="s">
        <v>520</v>
      </c>
      <c r="AN77" s="205" t="str">
        <f t="shared" si="13"/>
        <v>OK</v>
      </c>
      <c r="AO77" s="206" t="str">
        <f t="shared" si="14"/>
        <v>OK</v>
      </c>
      <c r="AP77" s="207" t="str">
        <f t="shared" si="15"/>
        <v> </v>
      </c>
    </row>
    <row r="78" spans="1:42" ht="12" customHeight="1" thickBot="1">
      <c r="A78" s="58" t="str">
        <f>'t1'!A78</f>
        <v>Dirigente prof.tecniche della prevenzione (inc.strut.compl.)</v>
      </c>
      <c r="B78" s="74" t="str">
        <f>'t1'!B78</f>
        <v>SD0CO4</v>
      </c>
      <c r="C78" s="69">
        <f t="shared" si="16"/>
        <v>0</v>
      </c>
      <c r="D78" s="169">
        <f t="shared" si="17"/>
        <v>0</v>
      </c>
      <c r="E78" s="169">
        <f t="shared" si="18"/>
        <v>0</v>
      </c>
      <c r="F78" s="169">
        <f t="shared" si="19"/>
        <v>0</v>
      </c>
      <c r="G78" s="169">
        <f t="shared" si="20"/>
        <v>0</v>
      </c>
      <c r="H78" s="169">
        <f t="shared" si="21"/>
        <v>0</v>
      </c>
      <c r="I78" s="170">
        <f t="shared" si="22"/>
        <v>0</v>
      </c>
      <c r="J78" s="119">
        <f t="shared" si="23"/>
        <v>0</v>
      </c>
      <c r="K78" s="3">
        <f>'t1'!M78</f>
        <v>0</v>
      </c>
      <c r="L78" s="190" t="s">
        <v>113</v>
      </c>
      <c r="AA78" s="69"/>
      <c r="AB78" s="67"/>
      <c r="AC78" s="67"/>
      <c r="AD78" s="67"/>
      <c r="AE78" s="67"/>
      <c r="AF78" s="67"/>
      <c r="AG78" s="68"/>
      <c r="AH78" s="119">
        <f t="shared" si="24"/>
        <v>0</v>
      </c>
      <c r="AI78" s="3">
        <f>'t1'!AK78</f>
        <v>0</v>
      </c>
      <c r="AL78" s="3" t="s">
        <v>102</v>
      </c>
      <c r="AM78" s="3" t="s">
        <v>520</v>
      </c>
      <c r="AN78" s="205" t="str">
        <f t="shared" si="13"/>
        <v>OK</v>
      </c>
      <c r="AO78" s="206" t="str">
        <f t="shared" si="14"/>
        <v>OK</v>
      </c>
      <c r="AP78" s="207" t="str">
        <f t="shared" si="15"/>
        <v> </v>
      </c>
    </row>
    <row r="79" spans="1:42" ht="12" customHeight="1" thickBot="1">
      <c r="A79" s="58" t="str">
        <f>'t1'!A79</f>
        <v>Dirigente prof.tecniche della prevenzione (inc.strut.sempl.)</v>
      </c>
      <c r="B79" s="74" t="str">
        <f>'t1'!B79</f>
        <v>SD0SE4</v>
      </c>
      <c r="C79" s="69">
        <f t="shared" si="16"/>
        <v>0</v>
      </c>
      <c r="D79" s="169">
        <f t="shared" si="17"/>
        <v>0</v>
      </c>
      <c r="E79" s="169">
        <f t="shared" si="18"/>
        <v>0</v>
      </c>
      <c r="F79" s="169">
        <f t="shared" si="19"/>
        <v>0</v>
      </c>
      <c r="G79" s="169">
        <f t="shared" si="20"/>
        <v>0</v>
      </c>
      <c r="H79" s="169">
        <f t="shared" si="21"/>
        <v>0</v>
      </c>
      <c r="I79" s="170">
        <f t="shared" si="22"/>
        <v>0</v>
      </c>
      <c r="J79" s="119">
        <f t="shared" si="23"/>
        <v>0</v>
      </c>
      <c r="K79" s="3">
        <f>'t1'!M79</f>
        <v>0</v>
      </c>
      <c r="L79" s="190" t="s">
        <v>113</v>
      </c>
      <c r="AA79" s="69"/>
      <c r="AB79" s="67"/>
      <c r="AC79" s="67"/>
      <c r="AD79" s="67"/>
      <c r="AE79" s="67"/>
      <c r="AF79" s="67"/>
      <c r="AG79" s="68"/>
      <c r="AH79" s="119">
        <f t="shared" si="24"/>
        <v>0</v>
      </c>
      <c r="AI79" s="3">
        <f>'t1'!AK79</f>
        <v>0</v>
      </c>
      <c r="AL79" s="3" t="s">
        <v>102</v>
      </c>
      <c r="AM79" s="3" t="s">
        <v>520</v>
      </c>
      <c r="AN79" s="205" t="str">
        <f t="shared" si="13"/>
        <v>OK</v>
      </c>
      <c r="AO79" s="206" t="str">
        <f t="shared" si="14"/>
        <v>OK</v>
      </c>
      <c r="AP79" s="207" t="str">
        <f t="shared" si="15"/>
        <v> </v>
      </c>
    </row>
    <row r="80" spans="1:42" ht="12" customHeight="1" thickBot="1">
      <c r="A80" s="58" t="str">
        <f>'t1'!A80</f>
        <v>Dirigente prof.tecniche della prevenzione(altri inc.prof.li)</v>
      </c>
      <c r="B80" s="74" t="str">
        <f>'t1'!B80</f>
        <v>SD0AI4</v>
      </c>
      <c r="C80" s="69">
        <f t="shared" si="16"/>
        <v>0</v>
      </c>
      <c r="D80" s="169">
        <f t="shared" si="17"/>
        <v>0</v>
      </c>
      <c r="E80" s="169">
        <f t="shared" si="18"/>
        <v>0</v>
      </c>
      <c r="F80" s="169">
        <f t="shared" si="19"/>
        <v>0</v>
      </c>
      <c r="G80" s="169">
        <f t="shared" si="20"/>
        <v>0</v>
      </c>
      <c r="H80" s="169">
        <f t="shared" si="21"/>
        <v>0</v>
      </c>
      <c r="I80" s="170">
        <f t="shared" si="22"/>
        <v>0</v>
      </c>
      <c r="J80" s="119">
        <f t="shared" si="23"/>
        <v>0</v>
      </c>
      <c r="K80" s="3">
        <f>'t1'!M80</f>
        <v>0</v>
      </c>
      <c r="L80" s="190" t="s">
        <v>113</v>
      </c>
      <c r="AA80" s="69"/>
      <c r="AB80" s="67"/>
      <c r="AC80" s="67"/>
      <c r="AD80" s="67"/>
      <c r="AE80" s="67"/>
      <c r="AF80" s="67"/>
      <c r="AG80" s="68"/>
      <c r="AH80" s="119">
        <f t="shared" si="24"/>
        <v>0</v>
      </c>
      <c r="AI80" s="3">
        <f>'t1'!AK80</f>
        <v>0</v>
      </c>
      <c r="AL80" s="3" t="s">
        <v>102</v>
      </c>
      <c r="AM80" s="3" t="s">
        <v>520</v>
      </c>
      <c r="AN80" s="205" t="str">
        <f t="shared" si="13"/>
        <v>OK</v>
      </c>
      <c r="AO80" s="206" t="str">
        <f t="shared" si="14"/>
        <v>OK</v>
      </c>
      <c r="AP80" s="207" t="str">
        <f t="shared" si="15"/>
        <v> </v>
      </c>
    </row>
    <row r="81" spans="1:42" ht="12" customHeight="1" thickBot="1">
      <c r="A81" s="58" t="str">
        <f>'t1'!A81</f>
        <v>Dir. Prof.tecniche prevenz. T.det.art.15-septies dlgs 502/92</v>
      </c>
      <c r="B81" s="74" t="str">
        <f>'t1'!B81</f>
        <v>SD048E</v>
      </c>
      <c r="C81" s="69">
        <f t="shared" si="16"/>
        <v>0</v>
      </c>
      <c r="D81" s="169">
        <f t="shared" si="17"/>
        <v>0</v>
      </c>
      <c r="E81" s="169">
        <f t="shared" si="18"/>
        <v>0</v>
      </c>
      <c r="F81" s="169">
        <f t="shared" si="19"/>
        <v>0</v>
      </c>
      <c r="G81" s="169">
        <f t="shared" si="20"/>
        <v>0</v>
      </c>
      <c r="H81" s="169">
        <f t="shared" si="21"/>
        <v>0</v>
      </c>
      <c r="I81" s="170">
        <f t="shared" si="22"/>
        <v>0</v>
      </c>
      <c r="J81" s="119">
        <f t="shared" si="23"/>
        <v>0</v>
      </c>
      <c r="K81" s="3">
        <f>'t1'!M81</f>
        <v>0</v>
      </c>
      <c r="L81" s="190" t="s">
        <v>113</v>
      </c>
      <c r="AA81" s="69"/>
      <c r="AB81" s="67"/>
      <c r="AC81" s="67"/>
      <c r="AD81" s="67"/>
      <c r="AE81" s="67"/>
      <c r="AF81" s="67"/>
      <c r="AG81" s="68"/>
      <c r="AH81" s="119">
        <f t="shared" si="24"/>
        <v>0</v>
      </c>
      <c r="AI81" s="3">
        <f>'t1'!AK81</f>
        <v>0</v>
      </c>
      <c r="AL81" s="3" t="s">
        <v>102</v>
      </c>
      <c r="AM81" s="3" t="s">
        <v>520</v>
      </c>
      <c r="AN81" s="205" t="str">
        <f t="shared" si="13"/>
        <v>OK</v>
      </c>
      <c r="AO81" s="206" t="str">
        <f t="shared" si="14"/>
        <v>OK</v>
      </c>
      <c r="AP81" s="207" t="str">
        <f t="shared" si="15"/>
        <v> </v>
      </c>
    </row>
    <row r="82" spans="1:42" ht="12" customHeight="1" thickBot="1">
      <c r="A82" s="58" t="str">
        <f>'t1'!A82</f>
        <v>Coll.re prof.le sanitario - pers. Infer. Senior - ds</v>
      </c>
      <c r="B82" s="74" t="str">
        <f>'t1'!B82</f>
        <v>S18863</v>
      </c>
      <c r="C82" s="69">
        <f t="shared" si="16"/>
        <v>1677.03</v>
      </c>
      <c r="D82" s="169">
        <f t="shared" si="17"/>
        <v>3491727</v>
      </c>
      <c r="E82" s="169">
        <f t="shared" si="18"/>
        <v>42265</v>
      </c>
      <c r="F82" s="169">
        <f t="shared" si="19"/>
        <v>370343</v>
      </c>
      <c r="G82" s="169">
        <f t="shared" si="20"/>
        <v>377959</v>
      </c>
      <c r="H82" s="169">
        <f t="shared" si="21"/>
        <v>0</v>
      </c>
      <c r="I82" s="170">
        <f t="shared" si="22"/>
        <v>0</v>
      </c>
      <c r="J82" s="119">
        <f t="shared" si="23"/>
        <v>4282294</v>
      </c>
      <c r="K82" s="3">
        <f>'t1'!M82</f>
        <v>1</v>
      </c>
      <c r="L82" s="190" t="s">
        <v>110</v>
      </c>
      <c r="AA82" s="69">
        <v>1677.03</v>
      </c>
      <c r="AB82" s="67">
        <v>3491727</v>
      </c>
      <c r="AC82" s="67">
        <v>42265</v>
      </c>
      <c r="AD82" s="67">
        <v>370343</v>
      </c>
      <c r="AE82" s="67">
        <v>377959</v>
      </c>
      <c r="AF82" s="67"/>
      <c r="AG82" s="68"/>
      <c r="AH82" s="119">
        <f t="shared" si="24"/>
        <v>4282294</v>
      </c>
      <c r="AI82" s="3">
        <f>'t1'!AK82</f>
        <v>1</v>
      </c>
      <c r="AL82" s="3" t="s">
        <v>102</v>
      </c>
      <c r="AM82" s="3" t="s">
        <v>102</v>
      </c>
      <c r="AN82" s="205" t="str">
        <f t="shared" si="13"/>
        <v>ok</v>
      </c>
      <c r="AO82" s="206" t="str">
        <f t="shared" si="14"/>
        <v>ok</v>
      </c>
      <c r="AP82" s="207" t="str">
        <f t="shared" si="15"/>
        <v> </v>
      </c>
    </row>
    <row r="83" spans="1:42" ht="12" customHeight="1" thickBot="1">
      <c r="A83" s="58" t="str">
        <f>'t1'!A83</f>
        <v>Coll.re prof.le sanitario - pers. Infer. - D</v>
      </c>
      <c r="B83" s="74" t="str">
        <f>'t1'!B83</f>
        <v>S16020</v>
      </c>
      <c r="C83" s="69">
        <f t="shared" si="16"/>
        <v>39315.53</v>
      </c>
      <c r="D83" s="169">
        <f t="shared" si="17"/>
        <v>75745576</v>
      </c>
      <c r="E83" s="169">
        <f t="shared" si="18"/>
        <v>216554</v>
      </c>
      <c r="F83" s="169">
        <f t="shared" si="19"/>
        <v>5437725</v>
      </c>
      <c r="G83" s="169">
        <f t="shared" si="20"/>
        <v>6843408</v>
      </c>
      <c r="H83" s="169">
        <f t="shared" si="21"/>
        <v>0</v>
      </c>
      <c r="I83" s="170">
        <f t="shared" si="22"/>
        <v>19768</v>
      </c>
      <c r="J83" s="119">
        <f t="shared" si="23"/>
        <v>88223495</v>
      </c>
      <c r="K83" s="3">
        <f>'t1'!M83</f>
        <v>1</v>
      </c>
      <c r="L83" s="190" t="s">
        <v>110</v>
      </c>
      <c r="AA83" s="69">
        <v>39315.53</v>
      </c>
      <c r="AB83" s="67">
        <v>75745576</v>
      </c>
      <c r="AC83" s="67">
        <v>216554</v>
      </c>
      <c r="AD83" s="67">
        <v>5437725</v>
      </c>
      <c r="AE83" s="67">
        <v>6843408</v>
      </c>
      <c r="AF83" s="67"/>
      <c r="AG83" s="68">
        <v>19768</v>
      </c>
      <c r="AH83" s="119">
        <f t="shared" si="24"/>
        <v>88223495</v>
      </c>
      <c r="AI83" s="3">
        <f>'t1'!AK83</f>
        <v>1</v>
      </c>
      <c r="AL83" s="3" t="s">
        <v>102</v>
      </c>
      <c r="AM83" s="3" t="s">
        <v>102</v>
      </c>
      <c r="AN83" s="205" t="str">
        <f t="shared" si="13"/>
        <v>ok</v>
      </c>
      <c r="AO83" s="206" t="str">
        <f t="shared" si="14"/>
        <v>ok</v>
      </c>
      <c r="AP83" s="207" t="str">
        <f t="shared" si="15"/>
        <v> </v>
      </c>
    </row>
    <row r="84" spans="1:42" ht="12" customHeight="1" thickBot="1">
      <c r="A84" s="58" t="str">
        <f>'t1'!A84</f>
        <v>Oper.re prof.le sanitario pers. Inferm. - C</v>
      </c>
      <c r="B84" s="74" t="str">
        <f>'t1'!B84</f>
        <v>S14056</v>
      </c>
      <c r="C84" s="69">
        <f t="shared" si="16"/>
        <v>12</v>
      </c>
      <c r="D84" s="169">
        <f t="shared" si="17"/>
        <v>21251</v>
      </c>
      <c r="E84" s="169">
        <f t="shared" si="18"/>
        <v>0</v>
      </c>
      <c r="F84" s="169">
        <f t="shared" si="19"/>
        <v>2195</v>
      </c>
      <c r="G84" s="169">
        <f t="shared" si="20"/>
        <v>1967</v>
      </c>
      <c r="H84" s="169">
        <f t="shared" si="21"/>
        <v>0</v>
      </c>
      <c r="I84" s="170">
        <f t="shared" si="22"/>
        <v>0</v>
      </c>
      <c r="J84" s="119">
        <f t="shared" si="23"/>
        <v>25413</v>
      </c>
      <c r="K84" s="3">
        <f>'t1'!M84</f>
        <v>1</v>
      </c>
      <c r="L84" s="190" t="s">
        <v>110</v>
      </c>
      <c r="AA84" s="69">
        <v>12</v>
      </c>
      <c r="AB84" s="67">
        <v>21251</v>
      </c>
      <c r="AC84" s="67"/>
      <c r="AD84" s="67">
        <v>2195</v>
      </c>
      <c r="AE84" s="67">
        <v>1967</v>
      </c>
      <c r="AF84" s="67"/>
      <c r="AG84" s="68"/>
      <c r="AH84" s="119">
        <f t="shared" si="24"/>
        <v>25413</v>
      </c>
      <c r="AI84" s="3">
        <f>'t1'!AK84</f>
        <v>1</v>
      </c>
      <c r="AL84" s="3" t="s">
        <v>102</v>
      </c>
      <c r="AM84" s="3" t="s">
        <v>102</v>
      </c>
      <c r="AN84" s="205" t="str">
        <f t="shared" si="13"/>
        <v>OK</v>
      </c>
      <c r="AO84" s="206" t="str">
        <f t="shared" si="14"/>
        <v>ok</v>
      </c>
      <c r="AP84" s="207" t="str">
        <f t="shared" si="15"/>
        <v> </v>
      </c>
    </row>
    <row r="85" spans="1:42" ht="12" customHeight="1" thickBot="1">
      <c r="A85" s="58" t="str">
        <f>'t1'!A85</f>
        <v>Oper.re prof.le di ii cat.pers. Inferm.  Senior-C</v>
      </c>
      <c r="B85" s="74" t="str">
        <f>'t1'!B85</f>
        <v>S14S52</v>
      </c>
      <c r="C85" s="69">
        <f t="shared" si="16"/>
        <v>0</v>
      </c>
      <c r="D85" s="169">
        <f t="shared" si="17"/>
        <v>0</v>
      </c>
      <c r="E85" s="169">
        <f t="shared" si="18"/>
        <v>0</v>
      </c>
      <c r="F85" s="169">
        <f t="shared" si="19"/>
        <v>0</v>
      </c>
      <c r="G85" s="169">
        <f t="shared" si="20"/>
        <v>0</v>
      </c>
      <c r="H85" s="169">
        <f t="shared" si="21"/>
        <v>0</v>
      </c>
      <c r="I85" s="170">
        <f t="shared" si="22"/>
        <v>0</v>
      </c>
      <c r="J85" s="119">
        <f t="shared" si="23"/>
        <v>0</v>
      </c>
      <c r="K85" s="3">
        <f>'t1'!M85</f>
        <v>0</v>
      </c>
      <c r="L85" s="190" t="s">
        <v>110</v>
      </c>
      <c r="AA85" s="69"/>
      <c r="AB85" s="67"/>
      <c r="AC85" s="67"/>
      <c r="AD85" s="67"/>
      <c r="AE85" s="67"/>
      <c r="AF85" s="67"/>
      <c r="AG85" s="68"/>
      <c r="AH85" s="119">
        <f t="shared" si="24"/>
        <v>0</v>
      </c>
      <c r="AI85" s="3">
        <f>'t1'!AK85</f>
        <v>0</v>
      </c>
      <c r="AL85" s="3" t="s">
        <v>102</v>
      </c>
      <c r="AM85" s="3" t="s">
        <v>102</v>
      </c>
      <c r="AN85" s="205" t="str">
        <f t="shared" si="13"/>
        <v>OK</v>
      </c>
      <c r="AO85" s="206" t="str">
        <f t="shared" si="14"/>
        <v>OK</v>
      </c>
      <c r="AP85" s="207" t="str">
        <f t="shared" si="15"/>
        <v> </v>
      </c>
    </row>
    <row r="86" spans="1:42" ht="12" customHeight="1" thickBot="1">
      <c r="A86" s="58" t="str">
        <f>'t1'!A86</f>
        <v>Oper.re prof.le di ii cat.pers. Inferm. Bs</v>
      </c>
      <c r="B86" s="74" t="str">
        <f>'t1'!B86</f>
        <v>S13052</v>
      </c>
      <c r="C86" s="69">
        <f t="shared" si="16"/>
        <v>9.4</v>
      </c>
      <c r="D86" s="169">
        <f t="shared" si="17"/>
        <v>15048</v>
      </c>
      <c r="E86" s="169">
        <f t="shared" si="18"/>
        <v>0</v>
      </c>
      <c r="F86" s="169">
        <f t="shared" si="19"/>
        <v>471</v>
      </c>
      <c r="G86" s="169">
        <f t="shared" si="20"/>
        <v>1248</v>
      </c>
      <c r="H86" s="169">
        <f t="shared" si="21"/>
        <v>0</v>
      </c>
      <c r="I86" s="170">
        <f t="shared" si="22"/>
        <v>0</v>
      </c>
      <c r="J86" s="119">
        <f t="shared" si="23"/>
        <v>16767</v>
      </c>
      <c r="K86" s="3">
        <f>'t1'!M86</f>
        <v>1</v>
      </c>
      <c r="L86" s="190" t="s">
        <v>110</v>
      </c>
      <c r="AA86" s="69">
        <v>9.4</v>
      </c>
      <c r="AB86" s="67">
        <v>15048</v>
      </c>
      <c r="AC86" s="67"/>
      <c r="AD86" s="67">
        <v>471</v>
      </c>
      <c r="AE86" s="67">
        <v>1248</v>
      </c>
      <c r="AF86" s="67"/>
      <c r="AG86" s="68"/>
      <c r="AH86" s="119">
        <f t="shared" si="24"/>
        <v>16767</v>
      </c>
      <c r="AI86" s="3">
        <f>'t1'!AK86</f>
        <v>1</v>
      </c>
      <c r="AL86" s="3" t="s">
        <v>102</v>
      </c>
      <c r="AM86" s="3" t="s">
        <v>102</v>
      </c>
      <c r="AN86" s="205" t="str">
        <f t="shared" si="13"/>
        <v>OK</v>
      </c>
      <c r="AO86" s="206" t="str">
        <f t="shared" si="14"/>
        <v>ok</v>
      </c>
      <c r="AP86" s="207" t="str">
        <f t="shared" si="15"/>
        <v> </v>
      </c>
    </row>
    <row r="87" spans="1:42" ht="12" customHeight="1" thickBot="1">
      <c r="A87" s="58" t="str">
        <f>'t1'!A87</f>
        <v>Coll.re prof.le sanitario - pers. Tec. Senior - DS</v>
      </c>
      <c r="B87" s="74" t="str">
        <f>'t1'!B87</f>
        <v>S18864</v>
      </c>
      <c r="C87" s="69">
        <f t="shared" si="16"/>
        <v>96</v>
      </c>
      <c r="D87" s="169">
        <f t="shared" si="17"/>
        <v>199070</v>
      </c>
      <c r="E87" s="169">
        <f t="shared" si="18"/>
        <v>1009</v>
      </c>
      <c r="F87" s="169">
        <f t="shared" si="19"/>
        <v>22725</v>
      </c>
      <c r="G87" s="169">
        <f t="shared" si="20"/>
        <v>20633</v>
      </c>
      <c r="H87" s="169">
        <f t="shared" si="21"/>
        <v>0</v>
      </c>
      <c r="I87" s="170">
        <f t="shared" si="22"/>
        <v>0</v>
      </c>
      <c r="J87" s="119">
        <f t="shared" si="23"/>
        <v>243437</v>
      </c>
      <c r="K87" s="3">
        <f>'t1'!M87</f>
        <v>1</v>
      </c>
      <c r="L87" s="190" t="s">
        <v>110</v>
      </c>
      <c r="AA87" s="69">
        <v>96</v>
      </c>
      <c r="AB87" s="67">
        <v>199070</v>
      </c>
      <c r="AC87" s="67">
        <v>1009</v>
      </c>
      <c r="AD87" s="67">
        <v>22725</v>
      </c>
      <c r="AE87" s="67">
        <v>20633</v>
      </c>
      <c r="AF87" s="67"/>
      <c r="AG87" s="68"/>
      <c r="AH87" s="119">
        <f t="shared" si="24"/>
        <v>243437</v>
      </c>
      <c r="AI87" s="3">
        <f>'t1'!AK87</f>
        <v>1</v>
      </c>
      <c r="AL87" s="3" t="s">
        <v>102</v>
      </c>
      <c r="AM87" s="3" t="s">
        <v>102</v>
      </c>
      <c r="AN87" s="205" t="str">
        <f t="shared" si="13"/>
        <v>ok</v>
      </c>
      <c r="AO87" s="206" t="str">
        <f t="shared" si="14"/>
        <v>ok</v>
      </c>
      <c r="AP87" s="207" t="str">
        <f t="shared" si="15"/>
        <v> </v>
      </c>
    </row>
    <row r="88" spans="1:42" ht="12" customHeight="1" thickBot="1">
      <c r="A88" s="58" t="str">
        <f>'t1'!A88</f>
        <v>Coll.re prof.le sanitario - pers. Tec.- D</v>
      </c>
      <c r="B88" s="74" t="str">
        <f>'t1'!B88</f>
        <v>S16021</v>
      </c>
      <c r="C88" s="69">
        <f t="shared" si="16"/>
        <v>5952.66</v>
      </c>
      <c r="D88" s="169">
        <f t="shared" si="17"/>
        <v>11454251</v>
      </c>
      <c r="E88" s="169">
        <f t="shared" si="18"/>
        <v>25786</v>
      </c>
      <c r="F88" s="169">
        <f t="shared" si="19"/>
        <v>704075</v>
      </c>
      <c r="G88" s="169">
        <f t="shared" si="20"/>
        <v>1037067</v>
      </c>
      <c r="H88" s="169">
        <f t="shared" si="21"/>
        <v>0</v>
      </c>
      <c r="I88" s="170">
        <f t="shared" si="22"/>
        <v>2300</v>
      </c>
      <c r="J88" s="119">
        <f t="shared" si="23"/>
        <v>13218879</v>
      </c>
      <c r="K88" s="3">
        <f>'t1'!M88</f>
        <v>1</v>
      </c>
      <c r="L88" s="190" t="s">
        <v>110</v>
      </c>
      <c r="AA88" s="69">
        <v>5952.66</v>
      </c>
      <c r="AB88" s="67">
        <v>11454251</v>
      </c>
      <c r="AC88" s="67">
        <v>25786</v>
      </c>
      <c r="AD88" s="67">
        <v>704075</v>
      </c>
      <c r="AE88" s="67">
        <v>1037067</v>
      </c>
      <c r="AF88" s="67"/>
      <c r="AG88" s="68">
        <v>2300</v>
      </c>
      <c r="AH88" s="119">
        <f t="shared" si="24"/>
        <v>13218879</v>
      </c>
      <c r="AI88" s="3">
        <f>'t1'!AK88</f>
        <v>1</v>
      </c>
      <c r="AL88" s="3" t="s">
        <v>102</v>
      </c>
      <c r="AM88" s="3" t="s">
        <v>102</v>
      </c>
      <c r="AN88" s="205" t="str">
        <f t="shared" si="13"/>
        <v>ok</v>
      </c>
      <c r="AO88" s="206" t="str">
        <f t="shared" si="14"/>
        <v>ok</v>
      </c>
      <c r="AP88" s="207" t="str">
        <f t="shared" si="15"/>
        <v> </v>
      </c>
    </row>
    <row r="89" spans="1:42" ht="12" customHeight="1" thickBot="1">
      <c r="A89" s="58" t="str">
        <f>'t1'!A89</f>
        <v>Oper.re prof.le sanitario - pers. Tec.- C</v>
      </c>
      <c r="B89" s="74" t="str">
        <f>'t1'!B89</f>
        <v>S14054</v>
      </c>
      <c r="C89" s="69">
        <f t="shared" si="16"/>
        <v>0</v>
      </c>
      <c r="D89" s="169">
        <f t="shared" si="17"/>
        <v>0</v>
      </c>
      <c r="E89" s="169">
        <f t="shared" si="18"/>
        <v>0</v>
      </c>
      <c r="F89" s="169">
        <f t="shared" si="19"/>
        <v>0</v>
      </c>
      <c r="G89" s="169">
        <f t="shared" si="20"/>
        <v>0</v>
      </c>
      <c r="H89" s="169">
        <f t="shared" si="21"/>
        <v>0</v>
      </c>
      <c r="I89" s="170">
        <f t="shared" si="22"/>
        <v>0</v>
      </c>
      <c r="J89" s="119">
        <f t="shared" si="23"/>
        <v>0</v>
      </c>
      <c r="K89" s="3">
        <f>'t1'!M89</f>
        <v>0</v>
      </c>
      <c r="L89" s="190" t="s">
        <v>110</v>
      </c>
      <c r="AA89" s="69"/>
      <c r="AB89" s="67"/>
      <c r="AC89" s="67"/>
      <c r="AD89" s="67"/>
      <c r="AE89" s="67"/>
      <c r="AF89" s="67"/>
      <c r="AG89" s="68"/>
      <c r="AH89" s="119">
        <f t="shared" si="24"/>
        <v>0</v>
      </c>
      <c r="AI89" s="3">
        <f>'t1'!AK89</f>
        <v>0</v>
      </c>
      <c r="AL89" s="3" t="s">
        <v>102</v>
      </c>
      <c r="AM89" s="3" t="s">
        <v>102</v>
      </c>
      <c r="AN89" s="205" t="str">
        <f t="shared" si="13"/>
        <v>OK</v>
      </c>
      <c r="AO89" s="206" t="str">
        <f t="shared" si="14"/>
        <v>OK</v>
      </c>
      <c r="AP89" s="207" t="str">
        <f t="shared" si="15"/>
        <v> </v>
      </c>
    </row>
    <row r="90" spans="1:42" ht="12" customHeight="1" thickBot="1">
      <c r="A90" s="58" t="str">
        <f>'t1'!A90</f>
        <v>Coll.re prof.le sanitario - tecn. Della prev. Senior - DS</v>
      </c>
      <c r="B90" s="74" t="str">
        <f>'t1'!B90</f>
        <v>S18865</v>
      </c>
      <c r="C90" s="69">
        <f t="shared" si="16"/>
        <v>496.1</v>
      </c>
      <c r="D90" s="169">
        <f t="shared" si="17"/>
        <v>1028738</v>
      </c>
      <c r="E90" s="169">
        <f t="shared" si="18"/>
        <v>10131</v>
      </c>
      <c r="F90" s="169">
        <f t="shared" si="19"/>
        <v>127228</v>
      </c>
      <c r="G90" s="169">
        <f t="shared" si="20"/>
        <v>109542</v>
      </c>
      <c r="H90" s="169">
        <f t="shared" si="21"/>
        <v>0</v>
      </c>
      <c r="I90" s="170">
        <f t="shared" si="22"/>
        <v>0</v>
      </c>
      <c r="J90" s="119">
        <f t="shared" si="23"/>
        <v>1275639</v>
      </c>
      <c r="K90" s="3">
        <f>'t1'!M90</f>
        <v>1</v>
      </c>
      <c r="L90" s="190" t="s">
        <v>110</v>
      </c>
      <c r="AA90" s="69">
        <v>496.1</v>
      </c>
      <c r="AB90" s="67">
        <v>1028738</v>
      </c>
      <c r="AC90" s="67">
        <v>10131</v>
      </c>
      <c r="AD90" s="67">
        <v>127228</v>
      </c>
      <c r="AE90" s="67">
        <v>109542</v>
      </c>
      <c r="AF90" s="67"/>
      <c r="AG90" s="68"/>
      <c r="AH90" s="119">
        <f t="shared" si="24"/>
        <v>1275639</v>
      </c>
      <c r="AI90" s="3">
        <f>'t1'!AK90</f>
        <v>1</v>
      </c>
      <c r="AL90" s="3" t="s">
        <v>102</v>
      </c>
      <c r="AM90" s="3" t="s">
        <v>102</v>
      </c>
      <c r="AN90" s="205" t="str">
        <f t="shared" si="13"/>
        <v>ok</v>
      </c>
      <c r="AO90" s="206" t="str">
        <f t="shared" si="14"/>
        <v>ok</v>
      </c>
      <c r="AP90" s="207" t="str">
        <f t="shared" si="15"/>
        <v> </v>
      </c>
    </row>
    <row r="91" spans="1:42" ht="12" customHeight="1" thickBot="1">
      <c r="A91" s="58" t="str">
        <f>'t1'!A91</f>
        <v>Coll.re prof.le sanitario - tecn. Della prev. - D</v>
      </c>
      <c r="B91" s="74" t="str">
        <f>'t1'!B91</f>
        <v>S16022</v>
      </c>
      <c r="C91" s="69">
        <f t="shared" si="16"/>
        <v>1865.68</v>
      </c>
      <c r="D91" s="169">
        <f t="shared" si="17"/>
        <v>3603019</v>
      </c>
      <c r="E91" s="169">
        <f t="shared" si="18"/>
        <v>19362</v>
      </c>
      <c r="F91" s="169">
        <f t="shared" si="19"/>
        <v>434768</v>
      </c>
      <c r="G91" s="169">
        <f t="shared" si="20"/>
        <v>339979</v>
      </c>
      <c r="H91" s="169">
        <f t="shared" si="21"/>
        <v>0</v>
      </c>
      <c r="I91" s="170">
        <f t="shared" si="22"/>
        <v>347</v>
      </c>
      <c r="J91" s="119">
        <f t="shared" si="23"/>
        <v>4396781</v>
      </c>
      <c r="K91" s="3">
        <f>'t1'!M91</f>
        <v>1</v>
      </c>
      <c r="L91" s="190" t="s">
        <v>110</v>
      </c>
      <c r="AA91" s="69">
        <v>1865.68</v>
      </c>
      <c r="AB91" s="67">
        <v>3603019</v>
      </c>
      <c r="AC91" s="67">
        <v>19362</v>
      </c>
      <c r="AD91" s="67">
        <v>434768</v>
      </c>
      <c r="AE91" s="67">
        <v>339979</v>
      </c>
      <c r="AF91" s="67"/>
      <c r="AG91" s="68">
        <v>347</v>
      </c>
      <c r="AH91" s="119">
        <f t="shared" si="24"/>
        <v>4396781</v>
      </c>
      <c r="AI91" s="3">
        <f>'t1'!AK91</f>
        <v>1</v>
      </c>
      <c r="AL91" s="3" t="s">
        <v>102</v>
      </c>
      <c r="AM91" s="3" t="s">
        <v>102</v>
      </c>
      <c r="AN91" s="205" t="str">
        <f t="shared" si="13"/>
        <v>ok</v>
      </c>
      <c r="AO91" s="206" t="str">
        <f t="shared" si="14"/>
        <v>ok</v>
      </c>
      <c r="AP91" s="207" t="str">
        <f t="shared" si="15"/>
        <v> </v>
      </c>
    </row>
    <row r="92" spans="1:42" ht="12" customHeight="1" thickBot="1">
      <c r="A92" s="58" t="str">
        <f>'t1'!A92</f>
        <v>Oper.re prof.le sanitario - tecn. Della prev. - C</v>
      </c>
      <c r="B92" s="74" t="str">
        <f>'t1'!B92</f>
        <v>S14055</v>
      </c>
      <c r="C92" s="69">
        <f t="shared" si="16"/>
        <v>0</v>
      </c>
      <c r="D92" s="169">
        <f t="shared" si="17"/>
        <v>0</v>
      </c>
      <c r="E92" s="169">
        <f t="shared" si="18"/>
        <v>0</v>
      </c>
      <c r="F92" s="169">
        <f t="shared" si="19"/>
        <v>0</v>
      </c>
      <c r="G92" s="169">
        <f t="shared" si="20"/>
        <v>0</v>
      </c>
      <c r="H92" s="169">
        <f t="shared" si="21"/>
        <v>0</v>
      </c>
      <c r="I92" s="170">
        <f t="shared" si="22"/>
        <v>0</v>
      </c>
      <c r="J92" s="119">
        <f t="shared" si="23"/>
        <v>0</v>
      </c>
      <c r="K92" s="3">
        <f>'t1'!M92</f>
        <v>0</v>
      </c>
      <c r="L92" s="190" t="s">
        <v>110</v>
      </c>
      <c r="AA92" s="69"/>
      <c r="AB92" s="67"/>
      <c r="AC92" s="67"/>
      <c r="AD92" s="67"/>
      <c r="AE92" s="67"/>
      <c r="AF92" s="67"/>
      <c r="AG92" s="68"/>
      <c r="AH92" s="119">
        <f t="shared" si="24"/>
        <v>0</v>
      </c>
      <c r="AI92" s="3">
        <f>'t1'!AK92</f>
        <v>0</v>
      </c>
      <c r="AL92" s="3" t="s">
        <v>102</v>
      </c>
      <c r="AM92" s="3" t="s">
        <v>102</v>
      </c>
      <c r="AN92" s="205" t="str">
        <f t="shared" si="13"/>
        <v>OK</v>
      </c>
      <c r="AO92" s="206" t="str">
        <f t="shared" si="14"/>
        <v>OK</v>
      </c>
      <c r="AP92" s="207" t="str">
        <f t="shared" si="15"/>
        <v> </v>
      </c>
    </row>
    <row r="93" spans="1:42" ht="12" customHeight="1" thickBot="1">
      <c r="A93" s="58" t="str">
        <f>'t1'!A93</f>
        <v>Coll.re prof.le sanitario - pers. Della riabil. Senior - DS</v>
      </c>
      <c r="B93" s="74" t="str">
        <f>'t1'!B93</f>
        <v>S18866</v>
      </c>
      <c r="C93" s="69">
        <f t="shared" si="16"/>
        <v>275.08</v>
      </c>
      <c r="D93" s="169">
        <f t="shared" si="17"/>
        <v>570413</v>
      </c>
      <c r="E93" s="169">
        <f t="shared" si="18"/>
        <v>3784</v>
      </c>
      <c r="F93" s="169">
        <f t="shared" si="19"/>
        <v>48053</v>
      </c>
      <c r="G93" s="169">
        <f t="shared" si="20"/>
        <v>60536</v>
      </c>
      <c r="H93" s="169">
        <f t="shared" si="21"/>
        <v>0</v>
      </c>
      <c r="I93" s="170">
        <f t="shared" si="22"/>
        <v>0</v>
      </c>
      <c r="J93" s="119">
        <f t="shared" si="23"/>
        <v>682786</v>
      </c>
      <c r="K93" s="3">
        <f>'t1'!M93</f>
        <v>1</v>
      </c>
      <c r="L93" s="190" t="s">
        <v>110</v>
      </c>
      <c r="AA93" s="69">
        <v>275.08</v>
      </c>
      <c r="AB93" s="67">
        <v>570413</v>
      </c>
      <c r="AC93" s="67">
        <v>3784</v>
      </c>
      <c r="AD93" s="67">
        <v>48053</v>
      </c>
      <c r="AE93" s="67">
        <v>60536</v>
      </c>
      <c r="AF93" s="67"/>
      <c r="AG93" s="68"/>
      <c r="AH93" s="119">
        <f t="shared" si="24"/>
        <v>682786</v>
      </c>
      <c r="AI93" s="3">
        <f>'t1'!AK93</f>
        <v>1</v>
      </c>
      <c r="AL93" s="3" t="s">
        <v>102</v>
      </c>
      <c r="AM93" s="3" t="s">
        <v>102</v>
      </c>
      <c r="AN93" s="205" t="str">
        <f t="shared" si="13"/>
        <v>ok</v>
      </c>
      <c r="AO93" s="206" t="str">
        <f t="shared" si="14"/>
        <v>ok</v>
      </c>
      <c r="AP93" s="207" t="str">
        <f t="shared" si="15"/>
        <v> </v>
      </c>
    </row>
    <row r="94" spans="1:42" ht="12" customHeight="1" thickBot="1">
      <c r="A94" s="58" t="str">
        <f>'t1'!A94</f>
        <v>Coll.re prof.le sanitario - pers. Della riabil. - D</v>
      </c>
      <c r="B94" s="74" t="str">
        <f>'t1'!B94</f>
        <v>S16019</v>
      </c>
      <c r="C94" s="69">
        <f t="shared" si="16"/>
        <v>3756.12</v>
      </c>
      <c r="D94" s="169">
        <f t="shared" si="17"/>
        <v>7239899</v>
      </c>
      <c r="E94" s="169">
        <f t="shared" si="18"/>
        <v>12975</v>
      </c>
      <c r="F94" s="169">
        <f t="shared" si="19"/>
        <v>551494</v>
      </c>
      <c r="G94" s="169">
        <f t="shared" si="20"/>
        <v>656219</v>
      </c>
      <c r="H94" s="169">
        <f t="shared" si="21"/>
        <v>0</v>
      </c>
      <c r="I94" s="170">
        <f t="shared" si="22"/>
        <v>974</v>
      </c>
      <c r="J94" s="119">
        <f t="shared" si="23"/>
        <v>8459613</v>
      </c>
      <c r="K94" s="3">
        <f>'t1'!M94</f>
        <v>1</v>
      </c>
      <c r="L94" s="190" t="s">
        <v>110</v>
      </c>
      <c r="AA94" s="69">
        <v>3756.12</v>
      </c>
      <c r="AB94" s="67">
        <v>7239899</v>
      </c>
      <c r="AC94" s="67">
        <v>12975</v>
      </c>
      <c r="AD94" s="67">
        <v>551494</v>
      </c>
      <c r="AE94" s="67">
        <v>656219</v>
      </c>
      <c r="AF94" s="67"/>
      <c r="AG94" s="68">
        <v>974</v>
      </c>
      <c r="AH94" s="119">
        <f t="shared" si="24"/>
        <v>8459613</v>
      </c>
      <c r="AI94" s="3">
        <f>'t1'!AK94</f>
        <v>1</v>
      </c>
      <c r="AL94" s="3" t="s">
        <v>102</v>
      </c>
      <c r="AM94" s="3" t="s">
        <v>102</v>
      </c>
      <c r="AN94" s="205" t="str">
        <f t="shared" si="13"/>
        <v>ok</v>
      </c>
      <c r="AO94" s="206" t="str">
        <f t="shared" si="14"/>
        <v>ok</v>
      </c>
      <c r="AP94" s="207" t="str">
        <f t="shared" si="15"/>
        <v> </v>
      </c>
    </row>
    <row r="95" spans="1:42" ht="12" customHeight="1" thickBot="1">
      <c r="A95" s="58" t="str">
        <f>'t1'!A95</f>
        <v>Oper.re prof.le di ii cat. Con funz. Di riabil. Senior - C</v>
      </c>
      <c r="B95" s="74" t="str">
        <f>'t1'!B95</f>
        <v>S14S51</v>
      </c>
      <c r="C95" s="69">
        <f t="shared" si="16"/>
        <v>0</v>
      </c>
      <c r="D95" s="169">
        <f t="shared" si="17"/>
        <v>0</v>
      </c>
      <c r="E95" s="169">
        <f t="shared" si="18"/>
        <v>0</v>
      </c>
      <c r="F95" s="169">
        <f t="shared" si="19"/>
        <v>0</v>
      </c>
      <c r="G95" s="169">
        <f t="shared" si="20"/>
        <v>0</v>
      </c>
      <c r="H95" s="169">
        <f t="shared" si="21"/>
        <v>0</v>
      </c>
      <c r="I95" s="170">
        <f t="shared" si="22"/>
        <v>0</v>
      </c>
      <c r="J95" s="119">
        <f t="shared" si="23"/>
        <v>0</v>
      </c>
      <c r="K95" s="3">
        <f>'t1'!M95</f>
        <v>0</v>
      </c>
      <c r="L95" s="190" t="s">
        <v>110</v>
      </c>
      <c r="AA95" s="69"/>
      <c r="AB95" s="67"/>
      <c r="AC95" s="67"/>
      <c r="AD95" s="67"/>
      <c r="AE95" s="67"/>
      <c r="AF95" s="67"/>
      <c r="AG95" s="68"/>
      <c r="AH95" s="119">
        <f t="shared" si="24"/>
        <v>0</v>
      </c>
      <c r="AI95" s="3">
        <f>'t1'!AK95</f>
        <v>0</v>
      </c>
      <c r="AL95" s="3" t="s">
        <v>102</v>
      </c>
      <c r="AM95" s="3" t="s">
        <v>102</v>
      </c>
      <c r="AN95" s="205" t="str">
        <f t="shared" si="13"/>
        <v>OK</v>
      </c>
      <c r="AO95" s="206" t="str">
        <f t="shared" si="14"/>
        <v>OK</v>
      </c>
      <c r="AP95" s="207" t="str">
        <f t="shared" si="15"/>
        <v> </v>
      </c>
    </row>
    <row r="96" spans="1:42" ht="12" customHeight="1" thickBot="1">
      <c r="A96" s="58" t="str">
        <f>'t1'!A96</f>
        <v>Oper.re prof.le sanitario - pers. Della riabil. - C</v>
      </c>
      <c r="B96" s="74" t="str">
        <f>'t1'!B96</f>
        <v>S14053</v>
      </c>
      <c r="C96" s="69">
        <f t="shared" si="16"/>
        <v>0</v>
      </c>
      <c r="D96" s="169">
        <f t="shared" si="17"/>
        <v>0</v>
      </c>
      <c r="E96" s="169">
        <f t="shared" si="18"/>
        <v>0</v>
      </c>
      <c r="F96" s="169">
        <f t="shared" si="19"/>
        <v>0</v>
      </c>
      <c r="G96" s="169">
        <f t="shared" si="20"/>
        <v>0</v>
      </c>
      <c r="H96" s="169">
        <f t="shared" si="21"/>
        <v>0</v>
      </c>
      <c r="I96" s="170">
        <f t="shared" si="22"/>
        <v>0</v>
      </c>
      <c r="J96" s="119">
        <f t="shared" si="23"/>
        <v>0</v>
      </c>
      <c r="K96" s="3">
        <f>'t1'!M96</f>
        <v>0</v>
      </c>
      <c r="L96" s="190" t="s">
        <v>110</v>
      </c>
      <c r="AA96" s="69"/>
      <c r="AB96" s="67"/>
      <c r="AC96" s="67"/>
      <c r="AD96" s="67"/>
      <c r="AE96" s="67"/>
      <c r="AF96" s="67"/>
      <c r="AG96" s="68"/>
      <c r="AH96" s="119">
        <f t="shared" si="24"/>
        <v>0</v>
      </c>
      <c r="AI96" s="3">
        <f>'t1'!AK96</f>
        <v>0</v>
      </c>
      <c r="AL96" s="3" t="s">
        <v>102</v>
      </c>
      <c r="AM96" s="3" t="s">
        <v>102</v>
      </c>
      <c r="AN96" s="205" t="str">
        <f t="shared" si="13"/>
        <v>OK</v>
      </c>
      <c r="AO96" s="206" t="str">
        <f t="shared" si="14"/>
        <v>OK</v>
      </c>
      <c r="AP96" s="207" t="str">
        <f t="shared" si="15"/>
        <v> </v>
      </c>
    </row>
    <row r="97" spans="1:42" ht="12" customHeight="1" thickBot="1">
      <c r="A97" s="58" t="str">
        <f>'t1'!A97</f>
        <v>Oper.re prof.le di II cat. Con funz. Di riabil. - BS</v>
      </c>
      <c r="B97" s="74" t="str">
        <f>'t1'!B97</f>
        <v>S13051</v>
      </c>
      <c r="C97" s="69">
        <f t="shared" si="16"/>
        <v>0</v>
      </c>
      <c r="D97" s="169">
        <f t="shared" si="17"/>
        <v>0</v>
      </c>
      <c r="E97" s="169">
        <f t="shared" si="18"/>
        <v>0</v>
      </c>
      <c r="F97" s="169">
        <f t="shared" si="19"/>
        <v>0</v>
      </c>
      <c r="G97" s="169">
        <f t="shared" si="20"/>
        <v>0</v>
      </c>
      <c r="H97" s="169">
        <f t="shared" si="21"/>
        <v>0</v>
      </c>
      <c r="I97" s="170">
        <f t="shared" si="22"/>
        <v>0</v>
      </c>
      <c r="J97" s="119">
        <f t="shared" si="23"/>
        <v>0</v>
      </c>
      <c r="K97" s="3">
        <f>'t1'!M97</f>
        <v>0</v>
      </c>
      <c r="L97" s="190" t="s">
        <v>110</v>
      </c>
      <c r="AA97" s="69"/>
      <c r="AB97" s="67"/>
      <c r="AC97" s="67"/>
      <c r="AD97" s="67"/>
      <c r="AE97" s="67"/>
      <c r="AF97" s="67"/>
      <c r="AG97" s="68"/>
      <c r="AH97" s="119">
        <f t="shared" si="24"/>
        <v>0</v>
      </c>
      <c r="AI97" s="3">
        <f>'t1'!AK97</f>
        <v>0</v>
      </c>
      <c r="AL97" s="3" t="s">
        <v>102</v>
      </c>
      <c r="AM97" s="3" t="s">
        <v>102</v>
      </c>
      <c r="AN97" s="205" t="str">
        <f t="shared" si="13"/>
        <v>OK</v>
      </c>
      <c r="AO97" s="206" t="str">
        <f t="shared" si="14"/>
        <v>OK</v>
      </c>
      <c r="AP97" s="207" t="str">
        <f t="shared" si="15"/>
        <v> </v>
      </c>
    </row>
    <row r="98" spans="1:42" ht="12" customHeight="1" thickBot="1">
      <c r="A98" s="58" t="str">
        <f>'t1'!A98</f>
        <v>Profilo atipico ruolo sanitario</v>
      </c>
      <c r="B98" s="74" t="str">
        <f>'t1'!B98</f>
        <v>S00062</v>
      </c>
      <c r="C98" s="69">
        <f t="shared" si="16"/>
        <v>0</v>
      </c>
      <c r="D98" s="169">
        <f t="shared" si="17"/>
        <v>0</v>
      </c>
      <c r="E98" s="169">
        <f t="shared" si="18"/>
        <v>0</v>
      </c>
      <c r="F98" s="169">
        <f t="shared" si="19"/>
        <v>0</v>
      </c>
      <c r="G98" s="169">
        <f t="shared" si="20"/>
        <v>0</v>
      </c>
      <c r="H98" s="169">
        <f t="shared" si="21"/>
        <v>0</v>
      </c>
      <c r="I98" s="170">
        <f t="shared" si="22"/>
        <v>0</v>
      </c>
      <c r="J98" s="119">
        <f t="shared" si="23"/>
        <v>0</v>
      </c>
      <c r="K98" s="3">
        <f>'t1'!M98</f>
        <v>0</v>
      </c>
      <c r="L98" s="190" t="s">
        <v>110</v>
      </c>
      <c r="AA98" s="69"/>
      <c r="AB98" s="67"/>
      <c r="AC98" s="67"/>
      <c r="AD98" s="67"/>
      <c r="AE98" s="67"/>
      <c r="AF98" s="67"/>
      <c r="AG98" s="68"/>
      <c r="AH98" s="119">
        <f t="shared" si="24"/>
        <v>0</v>
      </c>
      <c r="AI98" s="3">
        <f>'t1'!AK98</f>
        <v>0</v>
      </c>
      <c r="AL98" s="3" t="s">
        <v>102</v>
      </c>
      <c r="AM98" s="3" t="s">
        <v>102</v>
      </c>
      <c r="AN98" s="205" t="str">
        <f t="shared" si="13"/>
        <v>OK</v>
      </c>
      <c r="AO98" s="206" t="str">
        <f t="shared" si="14"/>
        <v>OK</v>
      </c>
      <c r="AP98" s="207" t="str">
        <f t="shared" si="15"/>
        <v> </v>
      </c>
    </row>
    <row r="99" spans="1:42" ht="12" customHeight="1" thickBot="1">
      <c r="A99" s="58" t="str">
        <f>'t1'!A99</f>
        <v>Avvocato dirig. Con incarico di struttura complessa</v>
      </c>
      <c r="B99" s="74" t="str">
        <f>'t1'!B99</f>
        <v>PD0010</v>
      </c>
      <c r="C99" s="69">
        <f t="shared" si="16"/>
        <v>0</v>
      </c>
      <c r="D99" s="169">
        <f t="shared" si="17"/>
        <v>0</v>
      </c>
      <c r="E99" s="169">
        <f t="shared" si="18"/>
        <v>0</v>
      </c>
      <c r="F99" s="169">
        <f t="shared" si="19"/>
        <v>0</v>
      </c>
      <c r="G99" s="169">
        <f t="shared" si="20"/>
        <v>0</v>
      </c>
      <c r="H99" s="169">
        <f t="shared" si="21"/>
        <v>0</v>
      </c>
      <c r="I99" s="170">
        <f t="shared" si="22"/>
        <v>0</v>
      </c>
      <c r="J99" s="119">
        <f t="shared" si="23"/>
        <v>0</v>
      </c>
      <c r="K99" s="3">
        <f>'t1'!M99</f>
        <v>0</v>
      </c>
      <c r="L99" s="190" t="s">
        <v>113</v>
      </c>
      <c r="AA99" s="69"/>
      <c r="AB99" s="67"/>
      <c r="AC99" s="67"/>
      <c r="AD99" s="67"/>
      <c r="AE99" s="67"/>
      <c r="AF99" s="67"/>
      <c r="AG99" s="68"/>
      <c r="AH99" s="119">
        <f t="shared" si="24"/>
        <v>0</v>
      </c>
      <c r="AI99" s="3">
        <f>'t1'!AK99</f>
        <v>0</v>
      </c>
      <c r="AL99" s="3" t="s">
        <v>102</v>
      </c>
      <c r="AM99" s="3" t="s">
        <v>520</v>
      </c>
      <c r="AN99" s="205" t="str">
        <f t="shared" si="13"/>
        <v>OK</v>
      </c>
      <c r="AO99" s="206" t="str">
        <f t="shared" si="14"/>
        <v>OK</v>
      </c>
      <c r="AP99" s="207" t="str">
        <f t="shared" si="15"/>
        <v> </v>
      </c>
    </row>
    <row r="100" spans="1:42" ht="12" customHeight="1" thickBot="1">
      <c r="A100" s="58" t="str">
        <f>'t1'!A100</f>
        <v>Avvocato dirig. Con incarico di struttura semplice</v>
      </c>
      <c r="B100" s="74" t="str">
        <f>'t1'!B100</f>
        <v>PD0S09</v>
      </c>
      <c r="C100" s="69">
        <f t="shared" si="16"/>
        <v>12</v>
      </c>
      <c r="D100" s="169">
        <f t="shared" si="17"/>
        <v>39979</v>
      </c>
      <c r="E100" s="169">
        <f t="shared" si="18"/>
        <v>0</v>
      </c>
      <c r="F100" s="169">
        <f t="shared" si="19"/>
        <v>0</v>
      </c>
      <c r="G100" s="169">
        <f t="shared" si="20"/>
        <v>4542</v>
      </c>
      <c r="H100" s="169">
        <f t="shared" si="21"/>
        <v>0</v>
      </c>
      <c r="I100" s="170">
        <f t="shared" si="22"/>
        <v>0</v>
      </c>
      <c r="J100" s="119">
        <f t="shared" si="23"/>
        <v>44521</v>
      </c>
      <c r="K100" s="3">
        <f>'t1'!M100</f>
        <v>1</v>
      </c>
      <c r="L100" s="190" t="s">
        <v>113</v>
      </c>
      <c r="AA100" s="69">
        <v>12</v>
      </c>
      <c r="AB100" s="67">
        <v>39979</v>
      </c>
      <c r="AC100" s="67"/>
      <c r="AD100" s="67"/>
      <c r="AE100" s="67">
        <v>4542</v>
      </c>
      <c r="AF100" s="67"/>
      <c r="AG100" s="68"/>
      <c r="AH100" s="119">
        <f t="shared" si="24"/>
        <v>44521</v>
      </c>
      <c r="AI100" s="3">
        <f>'t1'!AK100</f>
        <v>1</v>
      </c>
      <c r="AL100" s="3" t="s">
        <v>102</v>
      </c>
      <c r="AM100" s="3" t="s">
        <v>520</v>
      </c>
      <c r="AN100" s="205" t="str">
        <f t="shared" si="13"/>
        <v>OK</v>
      </c>
      <c r="AO100" s="206" t="str">
        <f t="shared" si="14"/>
        <v>OK</v>
      </c>
      <c r="AP100" s="207" t="str">
        <f t="shared" si="15"/>
        <v> </v>
      </c>
    </row>
    <row r="101" spans="1:42" ht="12" customHeight="1" thickBot="1">
      <c r="A101" s="58" t="str">
        <f>'t1'!A101</f>
        <v>Avvocato dirig. Con altri incar.prof.li</v>
      </c>
      <c r="B101" s="74" t="str">
        <f>'t1'!B101</f>
        <v>PD0A09</v>
      </c>
      <c r="C101" s="69">
        <f t="shared" si="16"/>
        <v>0</v>
      </c>
      <c r="D101" s="169">
        <f t="shared" si="17"/>
        <v>0</v>
      </c>
      <c r="E101" s="169">
        <f t="shared" si="18"/>
        <v>0</v>
      </c>
      <c r="F101" s="169">
        <f t="shared" si="19"/>
        <v>0</v>
      </c>
      <c r="G101" s="169">
        <f t="shared" si="20"/>
        <v>0</v>
      </c>
      <c r="H101" s="169">
        <f t="shared" si="21"/>
        <v>0</v>
      </c>
      <c r="I101" s="170">
        <f t="shared" si="22"/>
        <v>0</v>
      </c>
      <c r="J101" s="119">
        <f t="shared" si="23"/>
        <v>0</v>
      </c>
      <c r="K101" s="3">
        <f>'t1'!M101</f>
        <v>0</v>
      </c>
      <c r="L101" s="190" t="s">
        <v>113</v>
      </c>
      <c r="AA101" s="69"/>
      <c r="AB101" s="67"/>
      <c r="AC101" s="67"/>
      <c r="AD101" s="67"/>
      <c r="AE101" s="67"/>
      <c r="AF101" s="67"/>
      <c r="AG101" s="68"/>
      <c r="AH101" s="119">
        <f t="shared" si="24"/>
        <v>0</v>
      </c>
      <c r="AI101" s="3">
        <f>'t1'!AK101</f>
        <v>0</v>
      </c>
      <c r="AL101" s="3" t="s">
        <v>102</v>
      </c>
      <c r="AM101" s="3" t="s">
        <v>520</v>
      </c>
      <c r="AN101" s="205" t="str">
        <f t="shared" si="13"/>
        <v>OK</v>
      </c>
      <c r="AO101" s="206" t="str">
        <f t="shared" si="14"/>
        <v>OK</v>
      </c>
      <c r="AP101" s="207" t="str">
        <f t="shared" si="15"/>
        <v> </v>
      </c>
    </row>
    <row r="102" spans="1:42" ht="12" customHeight="1" thickBot="1">
      <c r="A102" s="58" t="str">
        <f>'t1'!A102</f>
        <v>Avvocato dir. A t. Determinato(art. 15-septies dlgs. 502/92)</v>
      </c>
      <c r="B102" s="74" t="str">
        <f>'t1'!B102</f>
        <v>PD0605</v>
      </c>
      <c r="C102" s="69">
        <f t="shared" si="16"/>
        <v>0</v>
      </c>
      <c r="D102" s="169">
        <f t="shared" si="17"/>
        <v>0</v>
      </c>
      <c r="E102" s="169">
        <f t="shared" si="18"/>
        <v>0</v>
      </c>
      <c r="F102" s="169">
        <f t="shared" si="19"/>
        <v>0</v>
      </c>
      <c r="G102" s="169">
        <f t="shared" si="20"/>
        <v>0</v>
      </c>
      <c r="H102" s="169">
        <f t="shared" si="21"/>
        <v>0</v>
      </c>
      <c r="I102" s="170">
        <f t="shared" si="22"/>
        <v>0</v>
      </c>
      <c r="J102" s="119">
        <f t="shared" si="23"/>
        <v>0</v>
      </c>
      <c r="K102" s="3">
        <f>'t1'!M102</f>
        <v>0</v>
      </c>
      <c r="L102" s="190" t="s">
        <v>113</v>
      </c>
      <c r="AA102" s="69"/>
      <c r="AB102" s="67"/>
      <c r="AC102" s="67"/>
      <c r="AD102" s="67"/>
      <c r="AE102" s="67"/>
      <c r="AF102" s="67"/>
      <c r="AG102" s="68"/>
      <c r="AH102" s="119">
        <f t="shared" si="24"/>
        <v>0</v>
      </c>
      <c r="AI102" s="3">
        <f>'t1'!AK102</f>
        <v>0</v>
      </c>
      <c r="AL102" s="3" t="s">
        <v>102</v>
      </c>
      <c r="AM102" s="3" t="s">
        <v>520</v>
      </c>
      <c r="AN102" s="205" t="str">
        <f t="shared" si="13"/>
        <v>OK</v>
      </c>
      <c r="AO102" s="206" t="str">
        <f t="shared" si="14"/>
        <v>OK</v>
      </c>
      <c r="AP102" s="207" t="str">
        <f t="shared" si="15"/>
        <v> </v>
      </c>
    </row>
    <row r="103" spans="1:42" ht="12" customHeight="1" thickBot="1">
      <c r="A103" s="58" t="str">
        <f>'t1'!A103</f>
        <v>Ingegnere dirig. Con incarico di struttura complessa</v>
      </c>
      <c r="B103" s="74" t="str">
        <f>'t1'!B103</f>
        <v>PD0046</v>
      </c>
      <c r="C103" s="69">
        <f t="shared" si="16"/>
        <v>77</v>
      </c>
      <c r="D103" s="169">
        <f t="shared" si="17"/>
        <v>256533</v>
      </c>
      <c r="E103" s="169">
        <f t="shared" si="18"/>
        <v>959</v>
      </c>
      <c r="F103" s="169">
        <f t="shared" si="19"/>
        <v>0</v>
      </c>
      <c r="G103" s="169">
        <f t="shared" si="20"/>
        <v>42798</v>
      </c>
      <c r="H103" s="169">
        <f t="shared" si="21"/>
        <v>0</v>
      </c>
      <c r="I103" s="170">
        <f t="shared" si="22"/>
        <v>0</v>
      </c>
      <c r="J103" s="119">
        <f t="shared" si="23"/>
        <v>300290</v>
      </c>
      <c r="K103" s="3">
        <f>'t1'!M103</f>
        <v>1</v>
      </c>
      <c r="L103" s="190" t="s">
        <v>113</v>
      </c>
      <c r="AA103" s="69">
        <v>77</v>
      </c>
      <c r="AB103" s="67">
        <v>256533</v>
      </c>
      <c r="AC103" s="67">
        <v>959</v>
      </c>
      <c r="AD103" s="67"/>
      <c r="AE103" s="67">
        <v>42798</v>
      </c>
      <c r="AF103" s="67"/>
      <c r="AG103" s="68"/>
      <c r="AH103" s="119">
        <f t="shared" si="24"/>
        <v>300290</v>
      </c>
      <c r="AI103" s="3">
        <f>'t1'!AK103</f>
        <v>1</v>
      </c>
      <c r="AL103" s="3" t="s">
        <v>102</v>
      </c>
      <c r="AM103" s="3" t="s">
        <v>520</v>
      </c>
      <c r="AN103" s="205" t="str">
        <f t="shared" si="13"/>
        <v>ok</v>
      </c>
      <c r="AO103" s="206" t="str">
        <f t="shared" si="14"/>
        <v>OK</v>
      </c>
      <c r="AP103" s="207" t="str">
        <f t="shared" si="15"/>
        <v> </v>
      </c>
    </row>
    <row r="104" spans="1:42" ht="12" customHeight="1" thickBot="1">
      <c r="A104" s="58" t="str">
        <f>'t1'!A104</f>
        <v>Ingegnere dirig. Con incarico di struttura semplice</v>
      </c>
      <c r="B104" s="74" t="str">
        <f>'t1'!B104</f>
        <v>PD0S45</v>
      </c>
      <c r="C104" s="69">
        <f t="shared" si="16"/>
        <v>36</v>
      </c>
      <c r="D104" s="169">
        <f t="shared" si="17"/>
        <v>119938</v>
      </c>
      <c r="E104" s="169">
        <f t="shared" si="18"/>
        <v>0</v>
      </c>
      <c r="F104" s="169">
        <f t="shared" si="19"/>
        <v>0</v>
      </c>
      <c r="G104" s="169">
        <f t="shared" si="20"/>
        <v>14233</v>
      </c>
      <c r="H104" s="169">
        <f t="shared" si="21"/>
        <v>0</v>
      </c>
      <c r="I104" s="170">
        <f t="shared" si="22"/>
        <v>0</v>
      </c>
      <c r="J104" s="119">
        <f t="shared" si="23"/>
        <v>134171</v>
      </c>
      <c r="K104" s="3">
        <f>'t1'!M104</f>
        <v>1</v>
      </c>
      <c r="L104" s="190" t="s">
        <v>113</v>
      </c>
      <c r="AA104" s="69">
        <v>36</v>
      </c>
      <c r="AB104" s="67">
        <v>119938</v>
      </c>
      <c r="AC104" s="67"/>
      <c r="AD104" s="67"/>
      <c r="AE104" s="67">
        <v>14233</v>
      </c>
      <c r="AF104" s="67"/>
      <c r="AG104" s="68"/>
      <c r="AH104" s="119">
        <f t="shared" si="24"/>
        <v>134171</v>
      </c>
      <c r="AI104" s="3">
        <f>'t1'!AK104</f>
        <v>1</v>
      </c>
      <c r="AL104" s="3" t="s">
        <v>102</v>
      </c>
      <c r="AM104" s="3" t="s">
        <v>520</v>
      </c>
      <c r="AN104" s="205" t="str">
        <f t="shared" si="13"/>
        <v>OK</v>
      </c>
      <c r="AO104" s="206" t="str">
        <f t="shared" si="14"/>
        <v>OK</v>
      </c>
      <c r="AP104" s="207" t="str">
        <f t="shared" si="15"/>
        <v> </v>
      </c>
    </row>
    <row r="105" spans="1:42" ht="12" customHeight="1" thickBot="1">
      <c r="A105" s="58" t="str">
        <f>'t1'!A105</f>
        <v>Ingegnere dirig. Con altri incar.prof.li</v>
      </c>
      <c r="B105" s="74" t="str">
        <f>'t1'!B105</f>
        <v>PD0A45</v>
      </c>
      <c r="C105" s="69">
        <f t="shared" si="16"/>
        <v>177.43</v>
      </c>
      <c r="D105" s="169">
        <f t="shared" si="17"/>
        <v>591137</v>
      </c>
      <c r="E105" s="169">
        <f t="shared" si="18"/>
        <v>556</v>
      </c>
      <c r="F105" s="169">
        <f t="shared" si="19"/>
        <v>0</v>
      </c>
      <c r="G105" s="169">
        <f t="shared" si="20"/>
        <v>62041</v>
      </c>
      <c r="H105" s="169">
        <f t="shared" si="21"/>
        <v>0</v>
      </c>
      <c r="I105" s="170">
        <f t="shared" si="22"/>
        <v>0</v>
      </c>
      <c r="J105" s="119">
        <f t="shared" si="23"/>
        <v>653734</v>
      </c>
      <c r="K105" s="3">
        <f>'t1'!M105</f>
        <v>1</v>
      </c>
      <c r="L105" s="190" t="s">
        <v>113</v>
      </c>
      <c r="AA105" s="69">
        <v>177.43</v>
      </c>
      <c r="AB105" s="67">
        <v>591137</v>
      </c>
      <c r="AC105" s="67">
        <v>556</v>
      </c>
      <c r="AD105" s="67"/>
      <c r="AE105" s="67">
        <v>62041</v>
      </c>
      <c r="AF105" s="67"/>
      <c r="AG105" s="68"/>
      <c r="AH105" s="119">
        <f t="shared" si="24"/>
        <v>653734</v>
      </c>
      <c r="AI105" s="3">
        <f>'t1'!AK105</f>
        <v>1</v>
      </c>
      <c r="AL105" s="3" t="s">
        <v>102</v>
      </c>
      <c r="AM105" s="3" t="s">
        <v>520</v>
      </c>
      <c r="AN105" s="205" t="str">
        <f t="shared" si="13"/>
        <v>ok</v>
      </c>
      <c r="AO105" s="206" t="str">
        <f t="shared" si="14"/>
        <v>OK</v>
      </c>
      <c r="AP105" s="207" t="str">
        <f t="shared" si="15"/>
        <v> </v>
      </c>
    </row>
    <row r="106" spans="1:42" ht="12" customHeight="1" thickBot="1">
      <c r="A106" s="58" t="str">
        <f>'t1'!A106</f>
        <v>Ingegnere dir. A t. Determinato(art.15-septies dlgs. 502/92)</v>
      </c>
      <c r="B106" s="74" t="str">
        <f>'t1'!B106</f>
        <v>PD0606</v>
      </c>
      <c r="C106" s="69">
        <f t="shared" si="16"/>
        <v>12</v>
      </c>
      <c r="D106" s="169">
        <f t="shared" si="17"/>
        <v>39979</v>
      </c>
      <c r="E106" s="169">
        <f t="shared" si="18"/>
        <v>0</v>
      </c>
      <c r="F106" s="169">
        <f t="shared" si="19"/>
        <v>0</v>
      </c>
      <c r="G106" s="169">
        <f t="shared" si="20"/>
        <v>3429</v>
      </c>
      <c r="H106" s="169">
        <f t="shared" si="21"/>
        <v>0</v>
      </c>
      <c r="I106" s="170">
        <f t="shared" si="22"/>
        <v>0</v>
      </c>
      <c r="J106" s="119">
        <f t="shared" si="23"/>
        <v>43408</v>
      </c>
      <c r="K106" s="3">
        <f>'t1'!M106</f>
        <v>1</v>
      </c>
      <c r="L106" s="190" t="s">
        <v>113</v>
      </c>
      <c r="AA106" s="69">
        <v>12</v>
      </c>
      <c r="AB106" s="67">
        <v>39979</v>
      </c>
      <c r="AC106" s="67"/>
      <c r="AD106" s="67"/>
      <c r="AE106" s="67">
        <v>3429</v>
      </c>
      <c r="AF106" s="67"/>
      <c r="AG106" s="68"/>
      <c r="AH106" s="119">
        <f t="shared" si="24"/>
        <v>43408</v>
      </c>
      <c r="AI106" s="3">
        <f>'t1'!AK106</f>
        <v>1</v>
      </c>
      <c r="AL106" s="3" t="s">
        <v>102</v>
      </c>
      <c r="AM106" s="3" t="s">
        <v>520</v>
      </c>
      <c r="AN106" s="205" t="str">
        <f t="shared" si="13"/>
        <v>OK</v>
      </c>
      <c r="AO106" s="206" t="str">
        <f t="shared" si="14"/>
        <v>OK</v>
      </c>
      <c r="AP106" s="207" t="str">
        <f t="shared" si="15"/>
        <v> </v>
      </c>
    </row>
    <row r="107" spans="1:42" ht="12" customHeight="1" thickBot="1">
      <c r="A107" s="58" t="str">
        <f>'t1'!A107</f>
        <v>Architetti dirig. Con incarico di struttura complessa</v>
      </c>
      <c r="B107" s="74" t="str">
        <f>'t1'!B107</f>
        <v>PD0004</v>
      </c>
      <c r="C107" s="69">
        <f t="shared" si="16"/>
        <v>0</v>
      </c>
      <c r="D107" s="169">
        <f t="shared" si="17"/>
        <v>0</v>
      </c>
      <c r="E107" s="169">
        <f t="shared" si="18"/>
        <v>0</v>
      </c>
      <c r="F107" s="169">
        <f t="shared" si="19"/>
        <v>0</v>
      </c>
      <c r="G107" s="169">
        <f t="shared" si="20"/>
        <v>0</v>
      </c>
      <c r="H107" s="169">
        <f t="shared" si="21"/>
        <v>0</v>
      </c>
      <c r="I107" s="170">
        <f t="shared" si="22"/>
        <v>0</v>
      </c>
      <c r="J107" s="119">
        <f t="shared" si="23"/>
        <v>0</v>
      </c>
      <c r="K107" s="3">
        <f>'t1'!M107</f>
        <v>0</v>
      </c>
      <c r="L107" s="190" t="s">
        <v>113</v>
      </c>
      <c r="AA107" s="69"/>
      <c r="AB107" s="67"/>
      <c r="AC107" s="67"/>
      <c r="AD107" s="67"/>
      <c r="AE107" s="67"/>
      <c r="AF107" s="67"/>
      <c r="AG107" s="68"/>
      <c r="AH107" s="119">
        <f t="shared" si="24"/>
        <v>0</v>
      </c>
      <c r="AI107" s="3">
        <f>'t1'!AK107</f>
        <v>0</v>
      </c>
      <c r="AL107" s="3" t="s">
        <v>102</v>
      </c>
      <c r="AM107" s="3" t="s">
        <v>520</v>
      </c>
      <c r="AN107" s="205" t="str">
        <f t="shared" si="13"/>
        <v>OK</v>
      </c>
      <c r="AO107" s="206" t="str">
        <f t="shared" si="14"/>
        <v>OK</v>
      </c>
      <c r="AP107" s="207" t="str">
        <f t="shared" si="15"/>
        <v> </v>
      </c>
    </row>
    <row r="108" spans="1:42" ht="12" customHeight="1" thickBot="1">
      <c r="A108" s="58" t="str">
        <f>'t1'!A108</f>
        <v>Architetti dirig. Con incarico di struttura semplice</v>
      </c>
      <c r="B108" s="74" t="str">
        <f>'t1'!B108</f>
        <v>PD0S03</v>
      </c>
      <c r="C108" s="69">
        <f t="shared" si="16"/>
        <v>0</v>
      </c>
      <c r="D108" s="169">
        <f t="shared" si="17"/>
        <v>0</v>
      </c>
      <c r="E108" s="169">
        <f t="shared" si="18"/>
        <v>0</v>
      </c>
      <c r="F108" s="169">
        <f t="shared" si="19"/>
        <v>0</v>
      </c>
      <c r="G108" s="169">
        <f t="shared" si="20"/>
        <v>0</v>
      </c>
      <c r="H108" s="169">
        <f t="shared" si="21"/>
        <v>0</v>
      </c>
      <c r="I108" s="170">
        <f t="shared" si="22"/>
        <v>0</v>
      </c>
      <c r="J108" s="119">
        <f t="shared" si="23"/>
        <v>0</v>
      </c>
      <c r="K108" s="3">
        <f>'t1'!M108</f>
        <v>0</v>
      </c>
      <c r="L108" s="190" t="s">
        <v>113</v>
      </c>
      <c r="AA108" s="69"/>
      <c r="AB108" s="67"/>
      <c r="AC108" s="67"/>
      <c r="AD108" s="67"/>
      <c r="AE108" s="67"/>
      <c r="AF108" s="67"/>
      <c r="AG108" s="68"/>
      <c r="AH108" s="119">
        <f t="shared" si="24"/>
        <v>0</v>
      </c>
      <c r="AI108" s="3">
        <f>'t1'!AK108</f>
        <v>0</v>
      </c>
      <c r="AL108" s="3" t="s">
        <v>102</v>
      </c>
      <c r="AM108" s="3" t="s">
        <v>520</v>
      </c>
      <c r="AN108" s="205" t="str">
        <f t="shared" si="13"/>
        <v>OK</v>
      </c>
      <c r="AO108" s="206" t="str">
        <f t="shared" si="14"/>
        <v>OK</v>
      </c>
      <c r="AP108" s="207" t="str">
        <f t="shared" si="15"/>
        <v> </v>
      </c>
    </row>
    <row r="109" spans="1:42" ht="12" customHeight="1" thickBot="1">
      <c r="A109" s="58" t="str">
        <f>'t1'!A109</f>
        <v>Architetti dirig. Con altri incar.prof.li</v>
      </c>
      <c r="B109" s="74" t="str">
        <f>'t1'!B109</f>
        <v>PD0A03</v>
      </c>
      <c r="C109" s="69">
        <f t="shared" si="16"/>
        <v>14.63</v>
      </c>
      <c r="D109" s="169">
        <f t="shared" si="17"/>
        <v>48752</v>
      </c>
      <c r="E109" s="169">
        <f t="shared" si="18"/>
        <v>0</v>
      </c>
      <c r="F109" s="169">
        <f t="shared" si="19"/>
        <v>0</v>
      </c>
      <c r="G109" s="169">
        <f t="shared" si="20"/>
        <v>5314</v>
      </c>
      <c r="H109" s="169">
        <f t="shared" si="21"/>
        <v>0</v>
      </c>
      <c r="I109" s="170">
        <f t="shared" si="22"/>
        <v>0</v>
      </c>
      <c r="J109" s="119">
        <f t="shared" si="23"/>
        <v>54066</v>
      </c>
      <c r="K109" s="3">
        <f>'t1'!M109</f>
        <v>1</v>
      </c>
      <c r="L109" s="190" t="s">
        <v>113</v>
      </c>
      <c r="AA109" s="69">
        <v>14.63</v>
      </c>
      <c r="AB109" s="67">
        <v>48752</v>
      </c>
      <c r="AC109" s="67"/>
      <c r="AD109" s="67"/>
      <c r="AE109" s="67">
        <v>5314</v>
      </c>
      <c r="AF109" s="67"/>
      <c r="AG109" s="68"/>
      <c r="AH109" s="119">
        <f t="shared" si="24"/>
        <v>54066</v>
      </c>
      <c r="AI109" s="3">
        <f>'t1'!AK109</f>
        <v>1</v>
      </c>
      <c r="AL109" s="3" t="s">
        <v>102</v>
      </c>
      <c r="AM109" s="3" t="s">
        <v>520</v>
      </c>
      <c r="AN109" s="205" t="str">
        <f t="shared" si="13"/>
        <v>OK</v>
      </c>
      <c r="AO109" s="206" t="str">
        <f t="shared" si="14"/>
        <v>OK</v>
      </c>
      <c r="AP109" s="207" t="str">
        <f t="shared" si="15"/>
        <v> </v>
      </c>
    </row>
    <row r="110" spans="1:42" ht="12" customHeight="1" thickBot="1">
      <c r="A110" s="58" t="str">
        <f>'t1'!A110</f>
        <v>Architetti dir. A t.determinato(art. 15-septies dlgs.502/92)</v>
      </c>
      <c r="B110" s="74" t="str">
        <f>'t1'!B110</f>
        <v>PD0607</v>
      </c>
      <c r="C110" s="69">
        <f t="shared" si="16"/>
        <v>0</v>
      </c>
      <c r="D110" s="169">
        <f t="shared" si="17"/>
        <v>0</v>
      </c>
      <c r="E110" s="169">
        <f t="shared" si="18"/>
        <v>0</v>
      </c>
      <c r="F110" s="169">
        <f t="shared" si="19"/>
        <v>0</v>
      </c>
      <c r="G110" s="169">
        <f t="shared" si="20"/>
        <v>0</v>
      </c>
      <c r="H110" s="169">
        <f t="shared" si="21"/>
        <v>0</v>
      </c>
      <c r="I110" s="170">
        <f t="shared" si="22"/>
        <v>0</v>
      </c>
      <c r="J110" s="119">
        <f t="shared" si="23"/>
        <v>0</v>
      </c>
      <c r="K110" s="3">
        <f>'t1'!M110</f>
        <v>0</v>
      </c>
      <c r="L110" s="190" t="s">
        <v>113</v>
      </c>
      <c r="AA110" s="69"/>
      <c r="AB110" s="67"/>
      <c r="AC110" s="67"/>
      <c r="AD110" s="67"/>
      <c r="AE110" s="67"/>
      <c r="AF110" s="67"/>
      <c r="AG110" s="68"/>
      <c r="AH110" s="119">
        <f t="shared" si="24"/>
        <v>0</v>
      </c>
      <c r="AI110" s="3">
        <f>'t1'!AK110</f>
        <v>0</v>
      </c>
      <c r="AL110" s="3" t="s">
        <v>102</v>
      </c>
      <c r="AM110" s="3" t="s">
        <v>520</v>
      </c>
      <c r="AN110" s="205" t="str">
        <f t="shared" si="13"/>
        <v>OK</v>
      </c>
      <c r="AO110" s="206" t="str">
        <f t="shared" si="14"/>
        <v>OK</v>
      </c>
      <c r="AP110" s="207" t="str">
        <f t="shared" si="15"/>
        <v> </v>
      </c>
    </row>
    <row r="111" spans="1:42" ht="12" customHeight="1" thickBot="1">
      <c r="A111" s="58" t="str">
        <f>'t1'!A111</f>
        <v>Geologi dirig. Con incarico di struttura complessa</v>
      </c>
      <c r="B111" s="74" t="str">
        <f>'t1'!B111</f>
        <v>PD0044</v>
      </c>
      <c r="C111" s="69">
        <f t="shared" si="16"/>
        <v>0</v>
      </c>
      <c r="D111" s="169">
        <f t="shared" si="17"/>
        <v>0</v>
      </c>
      <c r="E111" s="169">
        <f t="shared" si="18"/>
        <v>0</v>
      </c>
      <c r="F111" s="169">
        <f t="shared" si="19"/>
        <v>0</v>
      </c>
      <c r="G111" s="169">
        <f t="shared" si="20"/>
        <v>0</v>
      </c>
      <c r="H111" s="169">
        <f t="shared" si="21"/>
        <v>0</v>
      </c>
      <c r="I111" s="170">
        <f t="shared" si="22"/>
        <v>0</v>
      </c>
      <c r="J111" s="119">
        <f t="shared" si="23"/>
        <v>0</v>
      </c>
      <c r="K111" s="3">
        <f>'t1'!M111</f>
        <v>0</v>
      </c>
      <c r="L111" s="190" t="s">
        <v>113</v>
      </c>
      <c r="AA111" s="69"/>
      <c r="AB111" s="67"/>
      <c r="AC111" s="67"/>
      <c r="AD111" s="67"/>
      <c r="AE111" s="67"/>
      <c r="AF111" s="67"/>
      <c r="AG111" s="68"/>
      <c r="AH111" s="119">
        <f t="shared" si="24"/>
        <v>0</v>
      </c>
      <c r="AI111" s="3">
        <f>'t1'!AK111</f>
        <v>0</v>
      </c>
      <c r="AL111" s="3" t="s">
        <v>102</v>
      </c>
      <c r="AM111" s="3" t="s">
        <v>520</v>
      </c>
      <c r="AN111" s="205" t="str">
        <f t="shared" si="13"/>
        <v>OK</v>
      </c>
      <c r="AO111" s="206" t="str">
        <f t="shared" si="14"/>
        <v>OK</v>
      </c>
      <c r="AP111" s="207" t="str">
        <f t="shared" si="15"/>
        <v> </v>
      </c>
    </row>
    <row r="112" spans="1:42" ht="12" customHeight="1" thickBot="1">
      <c r="A112" s="58" t="str">
        <f>'t1'!A112</f>
        <v>Geologi dirig. Con incarico di struttura semplice</v>
      </c>
      <c r="B112" s="74" t="str">
        <f>'t1'!B112</f>
        <v>PD0S43</v>
      </c>
      <c r="C112" s="69">
        <f t="shared" si="16"/>
        <v>0</v>
      </c>
      <c r="D112" s="169">
        <f t="shared" si="17"/>
        <v>0</v>
      </c>
      <c r="E112" s="169">
        <f t="shared" si="18"/>
        <v>0</v>
      </c>
      <c r="F112" s="169">
        <f t="shared" si="19"/>
        <v>0</v>
      </c>
      <c r="G112" s="169">
        <f t="shared" si="20"/>
        <v>0</v>
      </c>
      <c r="H112" s="169">
        <f t="shared" si="21"/>
        <v>0</v>
      </c>
      <c r="I112" s="170">
        <f t="shared" si="22"/>
        <v>0</v>
      </c>
      <c r="J112" s="119">
        <f t="shared" si="23"/>
        <v>0</v>
      </c>
      <c r="K112" s="3">
        <f>'t1'!M112</f>
        <v>0</v>
      </c>
      <c r="L112" s="190" t="s">
        <v>113</v>
      </c>
      <c r="AA112" s="69"/>
      <c r="AB112" s="67"/>
      <c r="AC112" s="67"/>
      <c r="AD112" s="67"/>
      <c r="AE112" s="67"/>
      <c r="AF112" s="67"/>
      <c r="AG112" s="68"/>
      <c r="AH112" s="119">
        <f t="shared" si="24"/>
        <v>0</v>
      </c>
      <c r="AI112" s="3">
        <f>'t1'!AK112</f>
        <v>0</v>
      </c>
      <c r="AL112" s="3" t="s">
        <v>102</v>
      </c>
      <c r="AM112" s="3" t="s">
        <v>520</v>
      </c>
      <c r="AN112" s="205" t="str">
        <f t="shared" si="13"/>
        <v>OK</v>
      </c>
      <c r="AO112" s="206" t="str">
        <f t="shared" si="14"/>
        <v>OK</v>
      </c>
      <c r="AP112" s="207" t="str">
        <f t="shared" si="15"/>
        <v> </v>
      </c>
    </row>
    <row r="113" spans="1:42" ht="12" customHeight="1" thickBot="1">
      <c r="A113" s="58" t="str">
        <f>'t1'!A113</f>
        <v>Geologi dirig. Con altri incar.prof.li</v>
      </c>
      <c r="B113" s="74" t="str">
        <f>'t1'!B113</f>
        <v>PD0A43</v>
      </c>
      <c r="C113" s="69">
        <f t="shared" si="16"/>
        <v>0</v>
      </c>
      <c r="D113" s="169">
        <f t="shared" si="17"/>
        <v>0</v>
      </c>
      <c r="E113" s="169">
        <f t="shared" si="18"/>
        <v>0</v>
      </c>
      <c r="F113" s="169">
        <f t="shared" si="19"/>
        <v>0</v>
      </c>
      <c r="G113" s="169">
        <f t="shared" si="20"/>
        <v>0</v>
      </c>
      <c r="H113" s="169">
        <f t="shared" si="21"/>
        <v>0</v>
      </c>
      <c r="I113" s="170">
        <f t="shared" si="22"/>
        <v>0</v>
      </c>
      <c r="J113" s="119">
        <f t="shared" si="23"/>
        <v>0</v>
      </c>
      <c r="K113" s="3">
        <f>'t1'!M113</f>
        <v>0</v>
      </c>
      <c r="L113" s="190" t="s">
        <v>113</v>
      </c>
      <c r="AA113" s="69"/>
      <c r="AB113" s="67"/>
      <c r="AC113" s="67"/>
      <c r="AD113" s="67"/>
      <c r="AE113" s="67"/>
      <c r="AF113" s="67"/>
      <c r="AG113" s="68"/>
      <c r="AH113" s="119">
        <f t="shared" si="24"/>
        <v>0</v>
      </c>
      <c r="AI113" s="3">
        <f>'t1'!AK113</f>
        <v>0</v>
      </c>
      <c r="AL113" s="3" t="s">
        <v>102</v>
      </c>
      <c r="AM113" s="3" t="s">
        <v>520</v>
      </c>
      <c r="AN113" s="205" t="str">
        <f t="shared" si="13"/>
        <v>OK</v>
      </c>
      <c r="AO113" s="206" t="str">
        <f t="shared" si="14"/>
        <v>OK</v>
      </c>
      <c r="AP113" s="207" t="str">
        <f t="shared" si="15"/>
        <v> </v>
      </c>
    </row>
    <row r="114" spans="1:42" ht="12" customHeight="1" thickBot="1">
      <c r="A114" s="58" t="str">
        <f>'t1'!A114</f>
        <v>Geologi  dir. A t. Determinato(art. 15-septies dlgs. 502/92)</v>
      </c>
      <c r="B114" s="74" t="str">
        <f>'t1'!B114</f>
        <v>PD0608</v>
      </c>
      <c r="C114" s="69">
        <f t="shared" si="16"/>
        <v>0</v>
      </c>
      <c r="D114" s="169">
        <f t="shared" si="17"/>
        <v>0</v>
      </c>
      <c r="E114" s="169">
        <f t="shared" si="18"/>
        <v>0</v>
      </c>
      <c r="F114" s="169">
        <f t="shared" si="19"/>
        <v>0</v>
      </c>
      <c r="G114" s="169">
        <f t="shared" si="20"/>
        <v>0</v>
      </c>
      <c r="H114" s="169">
        <f t="shared" si="21"/>
        <v>0</v>
      </c>
      <c r="I114" s="170">
        <f t="shared" si="22"/>
        <v>0</v>
      </c>
      <c r="J114" s="119">
        <f t="shared" si="23"/>
        <v>0</v>
      </c>
      <c r="K114" s="3">
        <f>'t1'!M114</f>
        <v>0</v>
      </c>
      <c r="L114" s="190" t="s">
        <v>113</v>
      </c>
      <c r="AA114" s="69"/>
      <c r="AB114" s="67"/>
      <c r="AC114" s="67"/>
      <c r="AD114" s="67"/>
      <c r="AE114" s="67"/>
      <c r="AF114" s="67"/>
      <c r="AG114" s="68"/>
      <c r="AH114" s="119">
        <f t="shared" si="24"/>
        <v>0</v>
      </c>
      <c r="AI114" s="3">
        <f>'t1'!AK114</f>
        <v>0</v>
      </c>
      <c r="AL114" s="3" t="s">
        <v>102</v>
      </c>
      <c r="AM114" s="3" t="s">
        <v>520</v>
      </c>
      <c r="AN114" s="205" t="str">
        <f t="shared" si="13"/>
        <v>OK</v>
      </c>
      <c r="AO114" s="206" t="str">
        <f t="shared" si="14"/>
        <v>OK</v>
      </c>
      <c r="AP114" s="207" t="str">
        <f t="shared" si="15"/>
        <v> </v>
      </c>
    </row>
    <row r="115" spans="1:42" ht="12" customHeight="1" thickBot="1">
      <c r="A115" s="58" t="str">
        <f>'t1'!A115</f>
        <v>Assistente religioso - D</v>
      </c>
      <c r="B115" s="74" t="str">
        <f>'t1'!B115</f>
        <v>P16006</v>
      </c>
      <c r="C115" s="69">
        <f t="shared" si="16"/>
        <v>0</v>
      </c>
      <c r="D115" s="169">
        <f t="shared" si="17"/>
        <v>0</v>
      </c>
      <c r="E115" s="169">
        <f t="shared" si="18"/>
        <v>0</v>
      </c>
      <c r="F115" s="169">
        <f t="shared" si="19"/>
        <v>0</v>
      </c>
      <c r="G115" s="169">
        <f t="shared" si="20"/>
        <v>0</v>
      </c>
      <c r="H115" s="169">
        <f t="shared" si="21"/>
        <v>0</v>
      </c>
      <c r="I115" s="170">
        <f t="shared" si="22"/>
        <v>0</v>
      </c>
      <c r="J115" s="119">
        <f t="shared" si="23"/>
        <v>0</v>
      </c>
      <c r="K115" s="3">
        <f>'t1'!M115</f>
        <v>0</v>
      </c>
      <c r="L115" s="190" t="s">
        <v>110</v>
      </c>
      <c r="AA115" s="69"/>
      <c r="AB115" s="67"/>
      <c r="AC115" s="67"/>
      <c r="AD115" s="67"/>
      <c r="AE115" s="67"/>
      <c r="AF115" s="67"/>
      <c r="AG115" s="68"/>
      <c r="AH115" s="119">
        <f t="shared" si="24"/>
        <v>0</v>
      </c>
      <c r="AI115" s="3">
        <f>'t1'!AK115</f>
        <v>0</v>
      </c>
      <c r="AL115" s="3" t="s">
        <v>102</v>
      </c>
      <c r="AM115" s="3" t="s">
        <v>102</v>
      </c>
      <c r="AN115" s="205" t="str">
        <f t="shared" si="13"/>
        <v>OK</v>
      </c>
      <c r="AO115" s="206" t="str">
        <f t="shared" si="14"/>
        <v>OK</v>
      </c>
      <c r="AP115" s="207" t="str">
        <f t="shared" si="15"/>
        <v> </v>
      </c>
    </row>
    <row r="116" spans="1:42" ht="12" customHeight="1" thickBot="1">
      <c r="A116" s="58" t="str">
        <f>'t1'!A116</f>
        <v>Specialista della comunicazione istituzionale - D</v>
      </c>
      <c r="B116" s="74" t="str">
        <f>'t1'!B116</f>
        <v>PSP871</v>
      </c>
      <c r="C116" s="69">
        <f t="shared" si="16"/>
        <v>0</v>
      </c>
      <c r="D116" s="169">
        <f t="shared" si="17"/>
        <v>0</v>
      </c>
      <c r="E116" s="169">
        <f t="shared" si="18"/>
        <v>0</v>
      </c>
      <c r="F116" s="169">
        <f t="shared" si="19"/>
        <v>0</v>
      </c>
      <c r="G116" s="169">
        <f t="shared" si="20"/>
        <v>0</v>
      </c>
      <c r="H116" s="169">
        <f t="shared" si="21"/>
        <v>0</v>
      </c>
      <c r="I116" s="170">
        <f t="shared" si="22"/>
        <v>0</v>
      </c>
      <c r="J116" s="119">
        <f t="shared" si="23"/>
        <v>0</v>
      </c>
      <c r="K116" s="3">
        <f>'t1'!M116</f>
        <v>0</v>
      </c>
      <c r="L116" s="190" t="s">
        <v>110</v>
      </c>
      <c r="AA116" s="69"/>
      <c r="AB116" s="67"/>
      <c r="AC116" s="67"/>
      <c r="AD116" s="67"/>
      <c r="AE116" s="67"/>
      <c r="AF116" s="67"/>
      <c r="AG116" s="68"/>
      <c r="AH116" s="119">
        <f t="shared" si="24"/>
        <v>0</v>
      </c>
      <c r="AI116" s="3">
        <f>'t1'!AK116</f>
        <v>0</v>
      </c>
      <c r="AL116" s="3" t="s">
        <v>102</v>
      </c>
      <c r="AM116" s="3" t="s">
        <v>102</v>
      </c>
      <c r="AN116" s="205" t="str">
        <f t="shared" si="13"/>
        <v>OK</v>
      </c>
      <c r="AO116" s="206" t="str">
        <f t="shared" si="14"/>
        <v>OK</v>
      </c>
      <c r="AP116" s="207" t="str">
        <f t="shared" si="15"/>
        <v> </v>
      </c>
    </row>
    <row r="117" spans="1:42" ht="12" customHeight="1" thickBot="1">
      <c r="A117" s="58" t="str">
        <f>'t1'!A117</f>
        <v>Specialista nei rapporti con i media, giornalista pubblico - D</v>
      </c>
      <c r="B117" s="74" t="str">
        <f>'t1'!B117</f>
        <v>PSP872</v>
      </c>
      <c r="C117" s="69">
        <f t="shared" si="16"/>
        <v>0</v>
      </c>
      <c r="D117" s="169">
        <f t="shared" si="17"/>
        <v>0</v>
      </c>
      <c r="E117" s="169">
        <f t="shared" si="18"/>
        <v>0</v>
      </c>
      <c r="F117" s="169">
        <f t="shared" si="19"/>
        <v>0</v>
      </c>
      <c r="G117" s="169">
        <f t="shared" si="20"/>
        <v>0</v>
      </c>
      <c r="H117" s="169">
        <f t="shared" si="21"/>
        <v>0</v>
      </c>
      <c r="I117" s="170">
        <f t="shared" si="22"/>
        <v>0</v>
      </c>
      <c r="J117" s="119">
        <f t="shared" si="23"/>
        <v>0</v>
      </c>
      <c r="K117" s="3">
        <f>'t1'!M117</f>
        <v>0</v>
      </c>
      <c r="L117" s="190" t="s">
        <v>110</v>
      </c>
      <c r="AA117" s="69"/>
      <c r="AB117" s="67"/>
      <c r="AC117" s="67"/>
      <c r="AD117" s="67"/>
      <c r="AE117" s="67"/>
      <c r="AF117" s="67"/>
      <c r="AG117" s="68"/>
      <c r="AH117" s="119">
        <f t="shared" si="24"/>
        <v>0</v>
      </c>
      <c r="AI117" s="3">
        <f>'t1'!AK117</f>
        <v>0</v>
      </c>
      <c r="AL117" s="3" t="s">
        <v>102</v>
      </c>
      <c r="AM117" s="3" t="s">
        <v>102</v>
      </c>
      <c r="AN117" s="205" t="str">
        <f t="shared" si="13"/>
        <v>OK</v>
      </c>
      <c r="AO117" s="206" t="str">
        <f t="shared" si="14"/>
        <v>OK</v>
      </c>
      <c r="AP117" s="207" t="str">
        <f t="shared" si="15"/>
        <v> </v>
      </c>
    </row>
    <row r="118" spans="1:42" ht="12" customHeight="1" thickBot="1">
      <c r="A118" s="58" t="str">
        <f>'t1'!A118</f>
        <v>Profilo atipico ruolo professionale</v>
      </c>
      <c r="B118" s="74" t="str">
        <f>'t1'!B118</f>
        <v>P00062</v>
      </c>
      <c r="C118" s="69">
        <f t="shared" si="16"/>
        <v>0</v>
      </c>
      <c r="D118" s="169">
        <f t="shared" si="17"/>
        <v>0</v>
      </c>
      <c r="E118" s="169">
        <f t="shared" si="18"/>
        <v>0</v>
      </c>
      <c r="F118" s="169">
        <f t="shared" si="19"/>
        <v>0</v>
      </c>
      <c r="G118" s="169">
        <f t="shared" si="20"/>
        <v>0</v>
      </c>
      <c r="H118" s="169">
        <f t="shared" si="21"/>
        <v>0</v>
      </c>
      <c r="I118" s="170">
        <f t="shared" si="22"/>
        <v>0</v>
      </c>
      <c r="J118" s="119">
        <f t="shared" si="23"/>
        <v>0</v>
      </c>
      <c r="K118" s="3">
        <f>'t1'!M118</f>
        <v>0</v>
      </c>
      <c r="L118" s="190" t="s">
        <v>110</v>
      </c>
      <c r="AA118" s="69"/>
      <c r="AB118" s="67"/>
      <c r="AC118" s="67"/>
      <c r="AD118" s="67"/>
      <c r="AE118" s="67"/>
      <c r="AF118" s="67"/>
      <c r="AG118" s="68"/>
      <c r="AH118" s="119">
        <f t="shared" si="24"/>
        <v>0</v>
      </c>
      <c r="AI118" s="3">
        <f>'t1'!AK118</f>
        <v>0</v>
      </c>
      <c r="AL118" s="3" t="s">
        <v>102</v>
      </c>
      <c r="AM118" s="3" t="s">
        <v>102</v>
      </c>
      <c r="AN118" s="205" t="str">
        <f t="shared" si="13"/>
        <v>OK</v>
      </c>
      <c r="AO118" s="206" t="str">
        <f t="shared" si="14"/>
        <v>OK</v>
      </c>
      <c r="AP118" s="207" t="str">
        <f t="shared" si="15"/>
        <v> </v>
      </c>
    </row>
    <row r="119" spans="1:42" ht="12" customHeight="1" thickBot="1">
      <c r="A119" s="58" t="str">
        <f>'t1'!A119</f>
        <v>Analisti dirig. Con incarico di struttura complessa</v>
      </c>
      <c r="B119" s="74" t="str">
        <f>'t1'!B119</f>
        <v>TD0002</v>
      </c>
      <c r="C119" s="69">
        <f t="shared" si="16"/>
        <v>0</v>
      </c>
      <c r="D119" s="169">
        <f t="shared" si="17"/>
        <v>0</v>
      </c>
      <c r="E119" s="169">
        <f t="shared" si="18"/>
        <v>0</v>
      </c>
      <c r="F119" s="169">
        <f t="shared" si="19"/>
        <v>0</v>
      </c>
      <c r="G119" s="169">
        <f t="shared" si="20"/>
        <v>0</v>
      </c>
      <c r="H119" s="169">
        <f t="shared" si="21"/>
        <v>0</v>
      </c>
      <c r="I119" s="170">
        <f t="shared" si="22"/>
        <v>0</v>
      </c>
      <c r="J119" s="119">
        <f t="shared" si="23"/>
        <v>0</v>
      </c>
      <c r="K119" s="3">
        <f>'t1'!M119</f>
        <v>0</v>
      </c>
      <c r="L119" s="190" t="s">
        <v>113</v>
      </c>
      <c r="AA119" s="69"/>
      <c r="AB119" s="67"/>
      <c r="AC119" s="67"/>
      <c r="AD119" s="67"/>
      <c r="AE119" s="67"/>
      <c r="AF119" s="67"/>
      <c r="AG119" s="68"/>
      <c r="AH119" s="119">
        <f t="shared" si="24"/>
        <v>0</v>
      </c>
      <c r="AI119" s="3">
        <f>'t1'!AK119</f>
        <v>0</v>
      </c>
      <c r="AL119" s="3" t="s">
        <v>102</v>
      </c>
      <c r="AM119" s="3" t="s">
        <v>520</v>
      </c>
      <c r="AN119" s="205" t="str">
        <f t="shared" si="13"/>
        <v>OK</v>
      </c>
      <c r="AO119" s="206" t="str">
        <f t="shared" si="14"/>
        <v>OK</v>
      </c>
      <c r="AP119" s="207" t="str">
        <f t="shared" si="15"/>
        <v> </v>
      </c>
    </row>
    <row r="120" spans="1:42" ht="12" customHeight="1" thickBot="1">
      <c r="A120" s="58" t="str">
        <f>'t1'!A120</f>
        <v>Analisti dirig. Con incarico di struttura semplice</v>
      </c>
      <c r="B120" s="74" t="str">
        <f>'t1'!B120</f>
        <v>TD0S01</v>
      </c>
      <c r="C120" s="69">
        <f t="shared" si="16"/>
        <v>12</v>
      </c>
      <c r="D120" s="169">
        <f t="shared" si="17"/>
        <v>39979</v>
      </c>
      <c r="E120" s="169">
        <f t="shared" si="18"/>
        <v>0</v>
      </c>
      <c r="F120" s="169">
        <f t="shared" si="19"/>
        <v>0</v>
      </c>
      <c r="G120" s="169">
        <f t="shared" si="20"/>
        <v>4696</v>
      </c>
      <c r="H120" s="169">
        <f t="shared" si="21"/>
        <v>0</v>
      </c>
      <c r="I120" s="170">
        <f t="shared" si="22"/>
        <v>0</v>
      </c>
      <c r="J120" s="119">
        <f t="shared" si="23"/>
        <v>44675</v>
      </c>
      <c r="K120" s="3">
        <f>'t1'!M120</f>
        <v>1</v>
      </c>
      <c r="L120" s="190" t="s">
        <v>113</v>
      </c>
      <c r="AA120" s="69">
        <v>12</v>
      </c>
      <c r="AB120" s="67">
        <v>39979</v>
      </c>
      <c r="AC120" s="67"/>
      <c r="AD120" s="67"/>
      <c r="AE120" s="67">
        <v>4696</v>
      </c>
      <c r="AF120" s="67"/>
      <c r="AG120" s="68"/>
      <c r="AH120" s="119">
        <f t="shared" si="24"/>
        <v>44675</v>
      </c>
      <c r="AI120" s="3">
        <f>'t1'!AK120</f>
        <v>1</v>
      </c>
      <c r="AL120" s="3" t="s">
        <v>102</v>
      </c>
      <c r="AM120" s="3" t="s">
        <v>520</v>
      </c>
      <c r="AN120" s="205" t="str">
        <f t="shared" si="13"/>
        <v>OK</v>
      </c>
      <c r="AO120" s="206" t="str">
        <f t="shared" si="14"/>
        <v>OK</v>
      </c>
      <c r="AP120" s="207" t="str">
        <f t="shared" si="15"/>
        <v> </v>
      </c>
    </row>
    <row r="121" spans="1:42" ht="12" customHeight="1" thickBot="1">
      <c r="A121" s="58" t="str">
        <f>'t1'!A121</f>
        <v>Analisti dirig. Con altri incar.prof.li</v>
      </c>
      <c r="B121" s="74" t="str">
        <f>'t1'!B121</f>
        <v>TD0A01</v>
      </c>
      <c r="C121" s="69">
        <f t="shared" si="16"/>
        <v>28.53</v>
      </c>
      <c r="D121" s="169">
        <f t="shared" si="17"/>
        <v>95062</v>
      </c>
      <c r="E121" s="169">
        <f t="shared" si="18"/>
        <v>0</v>
      </c>
      <c r="F121" s="169">
        <f t="shared" si="19"/>
        <v>0</v>
      </c>
      <c r="G121" s="169">
        <f t="shared" si="20"/>
        <v>10451</v>
      </c>
      <c r="H121" s="169">
        <f t="shared" si="21"/>
        <v>0</v>
      </c>
      <c r="I121" s="170">
        <f t="shared" si="22"/>
        <v>0</v>
      </c>
      <c r="J121" s="119">
        <f t="shared" si="23"/>
        <v>105513</v>
      </c>
      <c r="K121" s="3">
        <f>'t1'!M121</f>
        <v>1</v>
      </c>
      <c r="L121" s="190" t="s">
        <v>113</v>
      </c>
      <c r="AA121" s="69">
        <v>28.53</v>
      </c>
      <c r="AB121" s="67">
        <v>95062</v>
      </c>
      <c r="AC121" s="67"/>
      <c r="AD121" s="67"/>
      <c r="AE121" s="67">
        <v>10451</v>
      </c>
      <c r="AF121" s="67"/>
      <c r="AG121" s="68"/>
      <c r="AH121" s="119">
        <f t="shared" si="24"/>
        <v>105513</v>
      </c>
      <c r="AI121" s="3">
        <f>'t1'!AK121</f>
        <v>1</v>
      </c>
      <c r="AL121" s="3" t="s">
        <v>102</v>
      </c>
      <c r="AM121" s="3" t="s">
        <v>520</v>
      </c>
      <c r="AN121" s="205" t="str">
        <f t="shared" si="13"/>
        <v>OK</v>
      </c>
      <c r="AO121" s="206" t="str">
        <f t="shared" si="14"/>
        <v>OK</v>
      </c>
      <c r="AP121" s="207" t="str">
        <f t="shared" si="15"/>
        <v> </v>
      </c>
    </row>
    <row r="122" spans="1:42" ht="12" customHeight="1" thickBot="1">
      <c r="A122" s="58" t="str">
        <f>'t1'!A122</f>
        <v>Analisti dir. A t. Determinato(art. 15-septies dlgs. 502/92)</v>
      </c>
      <c r="B122" s="74" t="str">
        <f>'t1'!B122</f>
        <v>TD0609</v>
      </c>
      <c r="C122" s="69">
        <f t="shared" si="16"/>
        <v>10.37</v>
      </c>
      <c r="D122" s="169">
        <f t="shared" si="17"/>
        <v>34538</v>
      </c>
      <c r="E122" s="169">
        <f t="shared" si="18"/>
        <v>0</v>
      </c>
      <c r="F122" s="169">
        <f t="shared" si="19"/>
        <v>0</v>
      </c>
      <c r="G122" s="169">
        <f t="shared" si="20"/>
        <v>5789</v>
      </c>
      <c r="H122" s="169">
        <f t="shared" si="21"/>
        <v>0</v>
      </c>
      <c r="I122" s="170">
        <f t="shared" si="22"/>
        <v>0</v>
      </c>
      <c r="J122" s="119">
        <f t="shared" si="23"/>
        <v>40327</v>
      </c>
      <c r="K122" s="3">
        <f>'t1'!M122</f>
        <v>0</v>
      </c>
      <c r="L122" s="190" t="s">
        <v>113</v>
      </c>
      <c r="AA122" s="69">
        <v>10.37</v>
      </c>
      <c r="AB122" s="67">
        <v>34538</v>
      </c>
      <c r="AC122" s="67"/>
      <c r="AD122" s="67"/>
      <c r="AE122" s="67">
        <v>5789</v>
      </c>
      <c r="AF122" s="67"/>
      <c r="AG122" s="68"/>
      <c r="AH122" s="119">
        <f t="shared" si="24"/>
        <v>40327</v>
      </c>
      <c r="AI122" s="3">
        <f>'t1'!AK122</f>
        <v>0</v>
      </c>
      <c r="AL122" s="3" t="s">
        <v>102</v>
      </c>
      <c r="AM122" s="3" t="s">
        <v>520</v>
      </c>
      <c r="AN122" s="205" t="str">
        <f t="shared" si="13"/>
        <v>OK</v>
      </c>
      <c r="AO122" s="206" t="str">
        <f t="shared" si="14"/>
        <v>OK</v>
      </c>
      <c r="AP122" s="207" t="str">
        <f t="shared" si="15"/>
        <v> </v>
      </c>
    </row>
    <row r="123" spans="1:42" ht="12" customHeight="1" thickBot="1">
      <c r="A123" s="58" t="str">
        <f>'t1'!A123</f>
        <v>Statistico dirig. Con incarico di struttura complessa</v>
      </c>
      <c r="B123" s="74" t="str">
        <f>'t1'!B123</f>
        <v>TD0071</v>
      </c>
      <c r="C123" s="69">
        <f t="shared" si="16"/>
        <v>12</v>
      </c>
      <c r="D123" s="169">
        <f t="shared" si="17"/>
        <v>39979</v>
      </c>
      <c r="E123" s="169">
        <f t="shared" si="18"/>
        <v>296</v>
      </c>
      <c r="F123" s="169">
        <f t="shared" si="19"/>
        <v>0</v>
      </c>
      <c r="G123" s="169">
        <f t="shared" si="20"/>
        <v>5997</v>
      </c>
      <c r="H123" s="169">
        <f t="shared" si="21"/>
        <v>0</v>
      </c>
      <c r="I123" s="170">
        <f t="shared" si="22"/>
        <v>0</v>
      </c>
      <c r="J123" s="119">
        <f t="shared" si="23"/>
        <v>46272</v>
      </c>
      <c r="K123" s="3">
        <f>'t1'!M123</f>
        <v>1</v>
      </c>
      <c r="L123" s="190" t="s">
        <v>113</v>
      </c>
      <c r="AA123" s="69">
        <v>12</v>
      </c>
      <c r="AB123" s="67">
        <v>39979</v>
      </c>
      <c r="AC123" s="67">
        <v>296</v>
      </c>
      <c r="AD123" s="67"/>
      <c r="AE123" s="67">
        <v>5997</v>
      </c>
      <c r="AF123" s="67"/>
      <c r="AG123" s="68"/>
      <c r="AH123" s="119">
        <f t="shared" si="24"/>
        <v>46272</v>
      </c>
      <c r="AI123" s="3">
        <f>'t1'!AK123</f>
        <v>1</v>
      </c>
      <c r="AL123" s="3" t="s">
        <v>102</v>
      </c>
      <c r="AM123" s="3" t="s">
        <v>520</v>
      </c>
      <c r="AN123" s="205" t="str">
        <f t="shared" si="13"/>
        <v>ok</v>
      </c>
      <c r="AO123" s="206" t="str">
        <f t="shared" si="14"/>
        <v>OK</v>
      </c>
      <c r="AP123" s="207" t="str">
        <f t="shared" si="15"/>
        <v> </v>
      </c>
    </row>
    <row r="124" spans="1:42" ht="12" customHeight="1" thickBot="1">
      <c r="A124" s="58" t="str">
        <f>'t1'!A124</f>
        <v>Statistico dirig. Con incarico di struttura semplice</v>
      </c>
      <c r="B124" s="74" t="str">
        <f>'t1'!B124</f>
        <v>TD0S70</v>
      </c>
      <c r="C124" s="69">
        <f t="shared" si="16"/>
        <v>0</v>
      </c>
      <c r="D124" s="169">
        <f t="shared" si="17"/>
        <v>0</v>
      </c>
      <c r="E124" s="169">
        <f t="shared" si="18"/>
        <v>0</v>
      </c>
      <c r="F124" s="169">
        <f t="shared" si="19"/>
        <v>0</v>
      </c>
      <c r="G124" s="169">
        <f t="shared" si="20"/>
        <v>0</v>
      </c>
      <c r="H124" s="169">
        <f t="shared" si="21"/>
        <v>0</v>
      </c>
      <c r="I124" s="170">
        <f t="shared" si="22"/>
        <v>0</v>
      </c>
      <c r="J124" s="119">
        <f t="shared" si="23"/>
        <v>0</v>
      </c>
      <c r="K124" s="3">
        <f>'t1'!M124</f>
        <v>0</v>
      </c>
      <c r="L124" s="190" t="s">
        <v>113</v>
      </c>
      <c r="AA124" s="69"/>
      <c r="AB124" s="67"/>
      <c r="AC124" s="67"/>
      <c r="AD124" s="67"/>
      <c r="AE124" s="67"/>
      <c r="AF124" s="67"/>
      <c r="AG124" s="68"/>
      <c r="AH124" s="119">
        <f t="shared" si="24"/>
        <v>0</v>
      </c>
      <c r="AI124" s="3">
        <f>'t1'!AK124</f>
        <v>0</v>
      </c>
      <c r="AL124" s="3" t="s">
        <v>102</v>
      </c>
      <c r="AM124" s="3" t="s">
        <v>520</v>
      </c>
      <c r="AN124" s="205" t="str">
        <f t="shared" si="13"/>
        <v>OK</v>
      </c>
      <c r="AO124" s="206" t="str">
        <f t="shared" si="14"/>
        <v>OK</v>
      </c>
      <c r="AP124" s="207" t="str">
        <f t="shared" si="15"/>
        <v> </v>
      </c>
    </row>
    <row r="125" spans="1:42" ht="12" customHeight="1" thickBot="1">
      <c r="A125" s="58" t="str">
        <f>'t1'!A125</f>
        <v>Statistico dirig. Con altri incar.prof.li</v>
      </c>
      <c r="B125" s="74" t="str">
        <f>'t1'!B125</f>
        <v>TD0A70</v>
      </c>
      <c r="C125" s="69">
        <f t="shared" si="16"/>
        <v>55.78</v>
      </c>
      <c r="D125" s="169">
        <f t="shared" si="17"/>
        <v>185850</v>
      </c>
      <c r="E125" s="169">
        <f t="shared" si="18"/>
        <v>0</v>
      </c>
      <c r="F125" s="169">
        <f t="shared" si="19"/>
        <v>0</v>
      </c>
      <c r="G125" s="169">
        <f t="shared" si="20"/>
        <v>20214</v>
      </c>
      <c r="H125" s="169">
        <f t="shared" si="21"/>
        <v>0</v>
      </c>
      <c r="I125" s="170">
        <f t="shared" si="22"/>
        <v>0</v>
      </c>
      <c r="J125" s="119">
        <f t="shared" si="23"/>
        <v>206064</v>
      </c>
      <c r="K125" s="3">
        <f>'t1'!M125</f>
        <v>1</v>
      </c>
      <c r="L125" s="190" t="s">
        <v>113</v>
      </c>
      <c r="AA125" s="69">
        <v>55.78</v>
      </c>
      <c r="AB125" s="67">
        <v>185850</v>
      </c>
      <c r="AC125" s="67"/>
      <c r="AD125" s="67"/>
      <c r="AE125" s="67">
        <v>20214</v>
      </c>
      <c r="AF125" s="67"/>
      <c r="AG125" s="68"/>
      <c r="AH125" s="119">
        <f t="shared" si="24"/>
        <v>206064</v>
      </c>
      <c r="AI125" s="3">
        <f>'t1'!AK125</f>
        <v>1</v>
      </c>
      <c r="AL125" s="3" t="s">
        <v>102</v>
      </c>
      <c r="AM125" s="3" t="s">
        <v>520</v>
      </c>
      <c r="AN125" s="205" t="str">
        <f t="shared" si="13"/>
        <v>OK</v>
      </c>
      <c r="AO125" s="206" t="str">
        <f t="shared" si="14"/>
        <v>OK</v>
      </c>
      <c r="AP125" s="207" t="str">
        <f t="shared" si="15"/>
        <v> </v>
      </c>
    </row>
    <row r="126" spans="1:42" ht="12" customHeight="1" thickBot="1">
      <c r="A126" s="58" t="str">
        <f>'t1'!A126</f>
        <v>Statistico dir. A t.determinato(art. 15-septies dlgs.502/92)</v>
      </c>
      <c r="B126" s="74" t="str">
        <f>'t1'!B126</f>
        <v>TD0610</v>
      </c>
      <c r="C126" s="69">
        <f t="shared" si="16"/>
        <v>0</v>
      </c>
      <c r="D126" s="169">
        <f t="shared" si="17"/>
        <v>0</v>
      </c>
      <c r="E126" s="169">
        <f t="shared" si="18"/>
        <v>0</v>
      </c>
      <c r="F126" s="169">
        <f t="shared" si="19"/>
        <v>0</v>
      </c>
      <c r="G126" s="169">
        <f t="shared" si="20"/>
        <v>0</v>
      </c>
      <c r="H126" s="169">
        <f t="shared" si="21"/>
        <v>0</v>
      </c>
      <c r="I126" s="170">
        <f t="shared" si="22"/>
        <v>0</v>
      </c>
      <c r="J126" s="119">
        <f t="shared" si="23"/>
        <v>0</v>
      </c>
      <c r="K126" s="3">
        <f>'t1'!M126</f>
        <v>0</v>
      </c>
      <c r="L126" s="190" t="s">
        <v>113</v>
      </c>
      <c r="AA126" s="69"/>
      <c r="AB126" s="67"/>
      <c r="AC126" s="67"/>
      <c r="AD126" s="67"/>
      <c r="AE126" s="67"/>
      <c r="AF126" s="67"/>
      <c r="AG126" s="68"/>
      <c r="AH126" s="119">
        <f t="shared" si="24"/>
        <v>0</v>
      </c>
      <c r="AI126" s="3">
        <f>'t1'!AK126</f>
        <v>0</v>
      </c>
      <c r="AL126" s="3" t="s">
        <v>102</v>
      </c>
      <c r="AM126" s="3" t="s">
        <v>520</v>
      </c>
      <c r="AN126" s="205" t="str">
        <f t="shared" si="13"/>
        <v>OK</v>
      </c>
      <c r="AO126" s="206" t="str">
        <f t="shared" si="14"/>
        <v>OK</v>
      </c>
      <c r="AP126" s="207" t="str">
        <f t="shared" si="15"/>
        <v> </v>
      </c>
    </row>
    <row r="127" spans="1:42" ht="12" customHeight="1" thickBot="1">
      <c r="A127" s="58" t="str">
        <f>'t1'!A127</f>
        <v>Sociologo dirig. Con incarico di struttura complessa</v>
      </c>
      <c r="B127" s="74" t="str">
        <f>'t1'!B127</f>
        <v>TD0068</v>
      </c>
      <c r="C127" s="69">
        <f t="shared" si="16"/>
        <v>12</v>
      </c>
      <c r="D127" s="169">
        <f t="shared" si="17"/>
        <v>39979</v>
      </c>
      <c r="E127" s="169">
        <f t="shared" si="18"/>
        <v>22</v>
      </c>
      <c r="F127" s="169">
        <f t="shared" si="19"/>
        <v>0</v>
      </c>
      <c r="G127" s="169">
        <f t="shared" si="20"/>
        <v>7087</v>
      </c>
      <c r="H127" s="169">
        <f t="shared" si="21"/>
        <v>0</v>
      </c>
      <c r="I127" s="170">
        <f t="shared" si="22"/>
        <v>0</v>
      </c>
      <c r="J127" s="119">
        <f t="shared" si="23"/>
        <v>47088</v>
      </c>
      <c r="K127" s="3">
        <f>'t1'!M127</f>
        <v>1</v>
      </c>
      <c r="L127" s="190" t="s">
        <v>113</v>
      </c>
      <c r="AA127" s="69">
        <v>12</v>
      </c>
      <c r="AB127" s="67">
        <v>39979</v>
      </c>
      <c r="AC127" s="67">
        <v>22</v>
      </c>
      <c r="AD127" s="67"/>
      <c r="AE127" s="67">
        <v>7087</v>
      </c>
      <c r="AF127" s="67"/>
      <c r="AG127" s="68"/>
      <c r="AH127" s="119">
        <f t="shared" si="24"/>
        <v>47088</v>
      </c>
      <c r="AI127" s="3">
        <f>'t1'!AK127</f>
        <v>1</v>
      </c>
      <c r="AL127" s="3" t="s">
        <v>102</v>
      </c>
      <c r="AM127" s="3" t="s">
        <v>520</v>
      </c>
      <c r="AN127" s="205" t="str">
        <f t="shared" si="13"/>
        <v>ok</v>
      </c>
      <c r="AO127" s="206" t="str">
        <f t="shared" si="14"/>
        <v>OK</v>
      </c>
      <c r="AP127" s="207" t="str">
        <f t="shared" si="15"/>
        <v> </v>
      </c>
    </row>
    <row r="128" spans="1:42" ht="12" customHeight="1" thickBot="1">
      <c r="A128" s="58" t="str">
        <f>'t1'!A128</f>
        <v>Sociologo dirig. Con incarico di struttura semplice</v>
      </c>
      <c r="B128" s="74" t="str">
        <f>'t1'!B128</f>
        <v>TD0S67</v>
      </c>
      <c r="C128" s="69">
        <f t="shared" si="16"/>
        <v>19.74</v>
      </c>
      <c r="D128" s="169">
        <f t="shared" si="17"/>
        <v>66632</v>
      </c>
      <c r="E128" s="169">
        <f t="shared" si="18"/>
        <v>112</v>
      </c>
      <c r="F128" s="169">
        <f t="shared" si="19"/>
        <v>0</v>
      </c>
      <c r="G128" s="169">
        <f t="shared" si="20"/>
        <v>8786</v>
      </c>
      <c r="H128" s="169">
        <f t="shared" si="21"/>
        <v>0</v>
      </c>
      <c r="I128" s="170">
        <f t="shared" si="22"/>
        <v>0</v>
      </c>
      <c r="J128" s="119">
        <f t="shared" si="23"/>
        <v>75530</v>
      </c>
      <c r="K128" s="3">
        <f>'t1'!M128</f>
        <v>1</v>
      </c>
      <c r="L128" s="190" t="s">
        <v>113</v>
      </c>
      <c r="AA128" s="69">
        <v>19.74</v>
      </c>
      <c r="AB128" s="67">
        <v>66632</v>
      </c>
      <c r="AC128" s="67">
        <v>112</v>
      </c>
      <c r="AD128" s="67"/>
      <c r="AE128" s="67">
        <v>8786</v>
      </c>
      <c r="AF128" s="67"/>
      <c r="AG128" s="68"/>
      <c r="AH128" s="119">
        <f t="shared" si="24"/>
        <v>75530</v>
      </c>
      <c r="AI128" s="3">
        <f>'t1'!AK128</f>
        <v>1</v>
      </c>
      <c r="AL128" s="3" t="s">
        <v>102</v>
      </c>
      <c r="AM128" s="3" t="s">
        <v>520</v>
      </c>
      <c r="AN128" s="205" t="str">
        <f t="shared" si="13"/>
        <v>ok</v>
      </c>
      <c r="AO128" s="206" t="str">
        <f t="shared" si="14"/>
        <v>OK</v>
      </c>
      <c r="AP128" s="207" t="str">
        <f t="shared" si="15"/>
        <v> </v>
      </c>
    </row>
    <row r="129" spans="1:42" ht="12" customHeight="1" thickBot="1">
      <c r="A129" s="58" t="str">
        <f>'t1'!A129</f>
        <v>Sociologo dirig. Con altri incar.prof.li</v>
      </c>
      <c r="B129" s="74" t="str">
        <f>'t1'!B129</f>
        <v>TD0A67</v>
      </c>
      <c r="C129" s="69">
        <f t="shared" si="16"/>
        <v>16.26</v>
      </c>
      <c r="D129" s="169">
        <f t="shared" si="17"/>
        <v>53306</v>
      </c>
      <c r="E129" s="169">
        <f t="shared" si="18"/>
        <v>0</v>
      </c>
      <c r="F129" s="169">
        <f t="shared" si="19"/>
        <v>0</v>
      </c>
      <c r="G129" s="169">
        <f t="shared" si="20"/>
        <v>3429</v>
      </c>
      <c r="H129" s="169">
        <f t="shared" si="21"/>
        <v>0</v>
      </c>
      <c r="I129" s="170">
        <f t="shared" si="22"/>
        <v>0</v>
      </c>
      <c r="J129" s="119">
        <f t="shared" si="23"/>
        <v>56735</v>
      </c>
      <c r="K129" s="3">
        <f>'t1'!M129</f>
        <v>1</v>
      </c>
      <c r="L129" s="190" t="s">
        <v>113</v>
      </c>
      <c r="AA129" s="69">
        <v>16.26</v>
      </c>
      <c r="AB129" s="67">
        <v>53306</v>
      </c>
      <c r="AC129" s="67"/>
      <c r="AD129" s="67"/>
      <c r="AE129" s="67">
        <v>3429</v>
      </c>
      <c r="AF129" s="67"/>
      <c r="AG129" s="68"/>
      <c r="AH129" s="119">
        <f t="shared" si="24"/>
        <v>56735</v>
      </c>
      <c r="AI129" s="3">
        <f>'t1'!AK129</f>
        <v>1</v>
      </c>
      <c r="AL129" s="3" t="s">
        <v>102</v>
      </c>
      <c r="AM129" s="3" t="s">
        <v>520</v>
      </c>
      <c r="AN129" s="205" t="str">
        <f t="shared" si="13"/>
        <v>OK</v>
      </c>
      <c r="AO129" s="206" t="str">
        <f t="shared" si="14"/>
        <v>OK</v>
      </c>
      <c r="AP129" s="207" t="str">
        <f t="shared" si="15"/>
        <v> </v>
      </c>
    </row>
    <row r="130" spans="1:42" ht="12" customHeight="1" thickBot="1">
      <c r="A130" s="58" t="str">
        <f>'t1'!A130</f>
        <v>Sociologo dir. A t. Determinato(art.15-septies dlgs. 502/92)</v>
      </c>
      <c r="B130" s="74" t="str">
        <f>'t1'!B130</f>
        <v>TD0611</v>
      </c>
      <c r="C130" s="69">
        <f t="shared" si="16"/>
        <v>0</v>
      </c>
      <c r="D130" s="169">
        <f t="shared" si="17"/>
        <v>0</v>
      </c>
      <c r="E130" s="169">
        <f t="shared" si="18"/>
        <v>0</v>
      </c>
      <c r="F130" s="169">
        <f t="shared" si="19"/>
        <v>0</v>
      </c>
      <c r="G130" s="169">
        <f t="shared" si="20"/>
        <v>0</v>
      </c>
      <c r="H130" s="169">
        <f t="shared" si="21"/>
        <v>0</v>
      </c>
      <c r="I130" s="170">
        <f t="shared" si="22"/>
        <v>0</v>
      </c>
      <c r="J130" s="119">
        <f t="shared" si="23"/>
        <v>0</v>
      </c>
      <c r="K130" s="3">
        <f>'t1'!M130</f>
        <v>0</v>
      </c>
      <c r="L130" s="190" t="s">
        <v>113</v>
      </c>
      <c r="AA130" s="69"/>
      <c r="AB130" s="67"/>
      <c r="AC130" s="67"/>
      <c r="AD130" s="67"/>
      <c r="AE130" s="67"/>
      <c r="AF130" s="67"/>
      <c r="AG130" s="68"/>
      <c r="AH130" s="119">
        <f t="shared" si="24"/>
        <v>0</v>
      </c>
      <c r="AI130" s="3">
        <f>'t1'!AK130</f>
        <v>0</v>
      </c>
      <c r="AL130" s="3" t="s">
        <v>102</v>
      </c>
      <c r="AM130" s="3" t="s">
        <v>520</v>
      </c>
      <c r="AN130" s="205" t="str">
        <f t="shared" si="13"/>
        <v>OK</v>
      </c>
      <c r="AO130" s="206" t="str">
        <f t="shared" si="14"/>
        <v>OK</v>
      </c>
      <c r="AP130" s="207" t="str">
        <f t="shared" si="15"/>
        <v> </v>
      </c>
    </row>
    <row r="131" spans="1:42" ht="12" customHeight="1" thickBot="1">
      <c r="A131" s="58" t="str">
        <f>'t1'!A131</f>
        <v>Collab.re prof.le assistente sociale senior - DS</v>
      </c>
      <c r="B131" s="74" t="str">
        <f>'t1'!B131</f>
        <v>T18867</v>
      </c>
      <c r="C131" s="69">
        <f t="shared" si="16"/>
        <v>166</v>
      </c>
      <c r="D131" s="169">
        <f t="shared" si="17"/>
        <v>344226</v>
      </c>
      <c r="E131" s="169">
        <f t="shared" si="18"/>
        <v>753</v>
      </c>
      <c r="F131" s="169">
        <f t="shared" si="19"/>
        <v>29363</v>
      </c>
      <c r="G131" s="169">
        <f t="shared" si="20"/>
        <v>37345</v>
      </c>
      <c r="H131" s="169">
        <f t="shared" si="21"/>
        <v>0</v>
      </c>
      <c r="I131" s="170">
        <f t="shared" si="22"/>
        <v>0</v>
      </c>
      <c r="J131" s="119">
        <f t="shared" si="23"/>
        <v>411687</v>
      </c>
      <c r="K131" s="3">
        <f>'t1'!M131</f>
        <v>1</v>
      </c>
      <c r="L131" s="190" t="s">
        <v>110</v>
      </c>
      <c r="AA131" s="69">
        <v>166</v>
      </c>
      <c r="AB131" s="67">
        <v>344226</v>
      </c>
      <c r="AC131" s="67">
        <v>753</v>
      </c>
      <c r="AD131" s="67">
        <v>29363</v>
      </c>
      <c r="AE131" s="67">
        <v>37345</v>
      </c>
      <c r="AF131" s="67"/>
      <c r="AG131" s="68"/>
      <c r="AH131" s="119">
        <f t="shared" si="24"/>
        <v>411687</v>
      </c>
      <c r="AI131" s="3">
        <f>'t1'!AK131</f>
        <v>1</v>
      </c>
      <c r="AL131" s="3" t="s">
        <v>102</v>
      </c>
      <c r="AM131" s="3" t="s">
        <v>102</v>
      </c>
      <c r="AN131" s="205" t="str">
        <f t="shared" si="13"/>
        <v>ok</v>
      </c>
      <c r="AO131" s="206" t="str">
        <f t="shared" si="14"/>
        <v>ok</v>
      </c>
      <c r="AP131" s="207" t="str">
        <f t="shared" si="15"/>
        <v> </v>
      </c>
    </row>
    <row r="132" spans="1:42" ht="12" customHeight="1" thickBot="1">
      <c r="A132" s="58" t="str">
        <f>'t1'!A132</f>
        <v>Collab.re prof.le assistente sociale - D</v>
      </c>
      <c r="B132" s="74" t="str">
        <f>'t1'!B132</f>
        <v>T16024</v>
      </c>
      <c r="C132" s="69">
        <f t="shared" si="16"/>
        <v>626.64</v>
      </c>
      <c r="D132" s="169">
        <f t="shared" si="17"/>
        <v>1204977</v>
      </c>
      <c r="E132" s="169">
        <f t="shared" si="18"/>
        <v>3603</v>
      </c>
      <c r="F132" s="169">
        <f t="shared" si="19"/>
        <v>121295</v>
      </c>
      <c r="G132" s="169">
        <f t="shared" si="20"/>
        <v>111587</v>
      </c>
      <c r="H132" s="169">
        <f t="shared" si="21"/>
        <v>0</v>
      </c>
      <c r="I132" s="170">
        <f t="shared" si="22"/>
        <v>1604</v>
      </c>
      <c r="J132" s="119">
        <f t="shared" si="23"/>
        <v>1439858</v>
      </c>
      <c r="K132" s="3">
        <f>'t1'!M132</f>
        <v>1</v>
      </c>
      <c r="L132" s="190" t="s">
        <v>110</v>
      </c>
      <c r="AA132" s="69">
        <v>626.64</v>
      </c>
      <c r="AB132" s="67">
        <v>1204977</v>
      </c>
      <c r="AC132" s="67">
        <v>3603</v>
      </c>
      <c r="AD132" s="67">
        <v>121295</v>
      </c>
      <c r="AE132" s="67">
        <v>111587</v>
      </c>
      <c r="AF132" s="67"/>
      <c r="AG132" s="68">
        <v>1604</v>
      </c>
      <c r="AH132" s="119">
        <f t="shared" si="24"/>
        <v>1439858</v>
      </c>
      <c r="AI132" s="3">
        <f>'t1'!AK132</f>
        <v>1</v>
      </c>
      <c r="AL132" s="3" t="s">
        <v>102</v>
      </c>
      <c r="AM132" s="3" t="s">
        <v>102</v>
      </c>
      <c r="AN132" s="205" t="str">
        <f t="shared" si="13"/>
        <v>ok</v>
      </c>
      <c r="AO132" s="206" t="str">
        <f t="shared" si="14"/>
        <v>ok</v>
      </c>
      <c r="AP132" s="207" t="str">
        <f t="shared" si="15"/>
        <v> </v>
      </c>
    </row>
    <row r="133" spans="1:42" ht="12" customHeight="1" thickBot="1">
      <c r="A133" s="58" t="str">
        <f>'t1'!A133</f>
        <v>Collab.re tec. - prof.le senior - DS</v>
      </c>
      <c r="B133" s="74" t="str">
        <f>'t1'!B133</f>
        <v>T18868</v>
      </c>
      <c r="C133" s="69">
        <f t="shared" si="16"/>
        <v>118</v>
      </c>
      <c r="D133" s="169">
        <f t="shared" si="17"/>
        <v>244691</v>
      </c>
      <c r="E133" s="169">
        <f t="shared" si="18"/>
        <v>777</v>
      </c>
      <c r="F133" s="169">
        <f t="shared" si="19"/>
        <v>6886</v>
      </c>
      <c r="G133" s="169">
        <f t="shared" si="20"/>
        <v>23910</v>
      </c>
      <c r="H133" s="169">
        <f t="shared" si="21"/>
        <v>0</v>
      </c>
      <c r="I133" s="170">
        <f t="shared" si="22"/>
        <v>80</v>
      </c>
      <c r="J133" s="119">
        <f t="shared" si="23"/>
        <v>276184</v>
      </c>
      <c r="K133" s="3">
        <f>'t1'!M133</f>
        <v>1</v>
      </c>
      <c r="L133" s="190" t="s">
        <v>110</v>
      </c>
      <c r="AA133" s="69">
        <v>118</v>
      </c>
      <c r="AB133" s="67">
        <v>244691</v>
      </c>
      <c r="AC133" s="67">
        <v>777</v>
      </c>
      <c r="AD133" s="67">
        <v>6886</v>
      </c>
      <c r="AE133" s="67">
        <v>23910</v>
      </c>
      <c r="AF133" s="67"/>
      <c r="AG133" s="68">
        <v>80</v>
      </c>
      <c r="AH133" s="119">
        <f t="shared" si="24"/>
        <v>276184</v>
      </c>
      <c r="AI133" s="3">
        <f>'t1'!AK133</f>
        <v>1</v>
      </c>
      <c r="AL133" s="3" t="s">
        <v>102</v>
      </c>
      <c r="AM133" s="3" t="s">
        <v>102</v>
      </c>
      <c r="AN133" s="205" t="str">
        <f t="shared" si="13"/>
        <v>ok</v>
      </c>
      <c r="AO133" s="206" t="str">
        <f t="shared" si="14"/>
        <v>ok</v>
      </c>
      <c r="AP133" s="207" t="str">
        <f t="shared" si="15"/>
        <v> </v>
      </c>
    </row>
    <row r="134" spans="1:42" ht="12" customHeight="1" thickBot="1">
      <c r="A134" s="58" t="str">
        <f>'t1'!A134</f>
        <v>Collab.re tec. - prof.le - D</v>
      </c>
      <c r="B134" s="74" t="str">
        <f>'t1'!B134</f>
        <v>T16026</v>
      </c>
      <c r="C134" s="69">
        <f t="shared" si="16"/>
        <v>433.64</v>
      </c>
      <c r="D134" s="169">
        <f t="shared" si="17"/>
        <v>833840</v>
      </c>
      <c r="E134" s="169">
        <f t="shared" si="18"/>
        <v>1130</v>
      </c>
      <c r="F134" s="169">
        <f t="shared" si="19"/>
        <v>23048</v>
      </c>
      <c r="G134" s="169">
        <f t="shared" si="20"/>
        <v>74041</v>
      </c>
      <c r="H134" s="169">
        <f t="shared" si="21"/>
        <v>0</v>
      </c>
      <c r="I134" s="170">
        <f t="shared" si="22"/>
        <v>0</v>
      </c>
      <c r="J134" s="119">
        <f t="shared" si="23"/>
        <v>932059</v>
      </c>
      <c r="K134" s="3">
        <f>'t1'!M134</f>
        <v>1</v>
      </c>
      <c r="L134" s="190" t="s">
        <v>110</v>
      </c>
      <c r="AA134" s="69">
        <v>433.64</v>
      </c>
      <c r="AB134" s="67">
        <v>833840</v>
      </c>
      <c r="AC134" s="67">
        <v>1130</v>
      </c>
      <c r="AD134" s="67">
        <v>23048</v>
      </c>
      <c r="AE134" s="67">
        <v>74041</v>
      </c>
      <c r="AF134" s="67"/>
      <c r="AG134" s="68"/>
      <c r="AH134" s="119">
        <f t="shared" si="24"/>
        <v>932059</v>
      </c>
      <c r="AI134" s="3">
        <f>'t1'!AK134</f>
        <v>1</v>
      </c>
      <c r="AL134" s="3" t="s">
        <v>102</v>
      </c>
      <c r="AM134" s="3" t="s">
        <v>102</v>
      </c>
      <c r="AN134" s="205" t="str">
        <f t="shared" si="13"/>
        <v>ok</v>
      </c>
      <c r="AO134" s="206" t="str">
        <f t="shared" si="14"/>
        <v>ok</v>
      </c>
      <c r="AP134" s="207" t="str">
        <f t="shared" si="15"/>
        <v> </v>
      </c>
    </row>
    <row r="135" spans="1:42" ht="12" customHeight="1" thickBot="1">
      <c r="A135" s="58" t="str">
        <f>'t1'!A135</f>
        <v>Oper.re prof.le assistente soc. - C</v>
      </c>
      <c r="B135" s="74" t="str">
        <f>'t1'!B135</f>
        <v>T14050</v>
      </c>
      <c r="C135" s="69">
        <f t="shared" si="16"/>
        <v>0</v>
      </c>
      <c r="D135" s="169">
        <f t="shared" si="17"/>
        <v>0</v>
      </c>
      <c r="E135" s="169">
        <f t="shared" si="18"/>
        <v>0</v>
      </c>
      <c r="F135" s="169">
        <f t="shared" si="19"/>
        <v>0</v>
      </c>
      <c r="G135" s="169">
        <f t="shared" si="20"/>
        <v>0</v>
      </c>
      <c r="H135" s="169">
        <f t="shared" si="21"/>
        <v>0</v>
      </c>
      <c r="I135" s="170">
        <f t="shared" si="22"/>
        <v>0</v>
      </c>
      <c r="J135" s="119">
        <f t="shared" si="23"/>
        <v>0</v>
      </c>
      <c r="K135" s="3">
        <f>'t1'!M135</f>
        <v>0</v>
      </c>
      <c r="L135" s="190" t="s">
        <v>110</v>
      </c>
      <c r="AA135" s="69"/>
      <c r="AB135" s="67"/>
      <c r="AC135" s="67"/>
      <c r="AD135" s="67"/>
      <c r="AE135" s="67"/>
      <c r="AF135" s="67"/>
      <c r="AG135" s="68"/>
      <c r="AH135" s="119">
        <f t="shared" si="24"/>
        <v>0</v>
      </c>
      <c r="AI135" s="3">
        <f>'t1'!AK135</f>
        <v>0</v>
      </c>
      <c r="AL135" s="3" t="s">
        <v>102</v>
      </c>
      <c r="AM135" s="3" t="s">
        <v>102</v>
      </c>
      <c r="AN135" s="205" t="str">
        <f aca="true" t="shared" si="25" ref="AN135:AN158">IF($AL135="no",(IF($AC135&gt;0,"Incongruenza","OK")),(IF($AC135=0,"OK","ok")))</f>
        <v>OK</v>
      </c>
      <c r="AO135" s="206" t="str">
        <f aca="true" t="shared" si="26" ref="AO135:AO158">IF($AM135="no",(IF($AD135&gt;0,"Incongruenza","OK")),(IF($AD135=0,"OK","ok")))</f>
        <v>OK</v>
      </c>
      <c r="AP135" s="207" t="str">
        <f aca="true" t="shared" si="27" ref="AP135:AP158">IF(AND($AL135="no",$AM135="no",$AD135&gt;0),"Sono stati inseriti importi RIA e/o Progressioni",IF(AND($AL135="no",$AM135="no",$AC135&gt;0)," ",IF(OR($AN135="Incongruenza",$AO135="Incongruenza"),"Incongruenza"," ")))</f>
        <v> </v>
      </c>
    </row>
    <row r="136" spans="1:42" ht="12" customHeight="1" thickBot="1">
      <c r="A136" s="58" t="str">
        <f>'t1'!A136</f>
        <v>Assistente tecnico - C</v>
      </c>
      <c r="B136" s="74" t="str">
        <f>'t1'!B136</f>
        <v>T14007</v>
      </c>
      <c r="C136" s="69">
        <f aca="true" t="shared" si="28" ref="C136:C158">ROUND(AA136,2)</f>
        <v>540.76</v>
      </c>
      <c r="D136" s="169">
        <f aca="true" t="shared" si="29" ref="D136:D158">ROUND(AB136,0)</f>
        <v>957634</v>
      </c>
      <c r="E136" s="169">
        <f aca="true" t="shared" si="30" ref="E136:E158">ROUND(AC136,0)</f>
        <v>3884</v>
      </c>
      <c r="F136" s="169">
        <f aca="true" t="shared" si="31" ref="F136:F158">ROUND(AD136,0)</f>
        <v>31778</v>
      </c>
      <c r="G136" s="169">
        <f aca="true" t="shared" si="32" ref="G136:G158">ROUND(AE136,0)</f>
        <v>87140</v>
      </c>
      <c r="H136" s="169">
        <f aca="true" t="shared" si="33" ref="H136:H158">ROUND(AF136,0)</f>
        <v>0</v>
      </c>
      <c r="I136" s="170">
        <f aca="true" t="shared" si="34" ref="I136:I158">ROUND(AG136,0)</f>
        <v>210</v>
      </c>
      <c r="J136" s="119">
        <f aca="true" t="shared" si="35" ref="J136:J158">(D136+E136+F136+G136+H136)-I136</f>
        <v>1080226</v>
      </c>
      <c r="K136" s="3">
        <f>'t1'!M136</f>
        <v>1</v>
      </c>
      <c r="L136" s="190" t="s">
        <v>110</v>
      </c>
      <c r="AA136" s="69">
        <v>540.76</v>
      </c>
      <c r="AB136" s="67">
        <v>957634</v>
      </c>
      <c r="AC136" s="67">
        <v>3884</v>
      </c>
      <c r="AD136" s="67">
        <v>31778</v>
      </c>
      <c r="AE136" s="67">
        <v>87140</v>
      </c>
      <c r="AF136" s="67"/>
      <c r="AG136" s="68">
        <v>210</v>
      </c>
      <c r="AH136" s="119">
        <f aca="true" t="shared" si="36" ref="AH136:AH158">(AB136+AC136+AD136+AE136+AF136)-AG136</f>
        <v>1080226</v>
      </c>
      <c r="AI136" s="3">
        <f>'t1'!AK136</f>
        <v>1</v>
      </c>
      <c r="AL136" s="3" t="s">
        <v>102</v>
      </c>
      <c r="AM136" s="3" t="s">
        <v>102</v>
      </c>
      <c r="AN136" s="205" t="str">
        <f t="shared" si="25"/>
        <v>ok</v>
      </c>
      <c r="AO136" s="206" t="str">
        <f t="shared" si="26"/>
        <v>ok</v>
      </c>
      <c r="AP136" s="207" t="str">
        <f t="shared" si="27"/>
        <v> </v>
      </c>
    </row>
    <row r="137" spans="1:42" ht="12" customHeight="1" thickBot="1">
      <c r="A137" s="58" t="str">
        <f>'t1'!A137</f>
        <v>Program.re - C</v>
      </c>
      <c r="B137" s="74" t="str">
        <f>'t1'!B137</f>
        <v>T14063</v>
      </c>
      <c r="C137" s="69">
        <f t="shared" si="28"/>
        <v>123.66</v>
      </c>
      <c r="D137" s="169">
        <f t="shared" si="29"/>
        <v>218995</v>
      </c>
      <c r="E137" s="169">
        <f t="shared" si="30"/>
        <v>0</v>
      </c>
      <c r="F137" s="169">
        <f t="shared" si="31"/>
        <v>6914</v>
      </c>
      <c r="G137" s="169">
        <f t="shared" si="32"/>
        <v>18958</v>
      </c>
      <c r="H137" s="169">
        <f t="shared" si="33"/>
        <v>0</v>
      </c>
      <c r="I137" s="170">
        <f t="shared" si="34"/>
        <v>0</v>
      </c>
      <c r="J137" s="119">
        <f t="shared" si="35"/>
        <v>244867</v>
      </c>
      <c r="K137" s="3">
        <f>'t1'!M137</f>
        <v>1</v>
      </c>
      <c r="L137" s="190" t="s">
        <v>110</v>
      </c>
      <c r="AA137" s="69">
        <v>123.66</v>
      </c>
      <c r="AB137" s="67">
        <v>218995</v>
      </c>
      <c r="AC137" s="67"/>
      <c r="AD137" s="67">
        <v>6914</v>
      </c>
      <c r="AE137" s="67">
        <v>18958</v>
      </c>
      <c r="AF137" s="67"/>
      <c r="AG137" s="68"/>
      <c r="AH137" s="119">
        <f t="shared" si="36"/>
        <v>244867</v>
      </c>
      <c r="AI137" s="3">
        <f>'t1'!AK137</f>
        <v>1</v>
      </c>
      <c r="AL137" s="3" t="s">
        <v>102</v>
      </c>
      <c r="AM137" s="3" t="s">
        <v>102</v>
      </c>
      <c r="AN137" s="205" t="str">
        <f t="shared" si="25"/>
        <v>OK</v>
      </c>
      <c r="AO137" s="206" t="str">
        <f t="shared" si="26"/>
        <v>ok</v>
      </c>
      <c r="AP137" s="207" t="str">
        <f t="shared" si="27"/>
        <v> </v>
      </c>
    </row>
    <row r="138" spans="1:42" ht="12" customHeight="1" thickBot="1">
      <c r="A138" s="58" t="str">
        <f>'t1'!A138</f>
        <v>Operatore tecnico special.to senior - C</v>
      </c>
      <c r="B138" s="74" t="str">
        <f>'t1'!B138</f>
        <v>T14S59</v>
      </c>
      <c r="C138" s="69">
        <f t="shared" si="28"/>
        <v>484.54</v>
      </c>
      <c r="D138" s="169">
        <f t="shared" si="29"/>
        <v>861115</v>
      </c>
      <c r="E138" s="169">
        <f t="shared" si="30"/>
        <v>2397</v>
      </c>
      <c r="F138" s="169">
        <f t="shared" si="31"/>
        <v>24956</v>
      </c>
      <c r="G138" s="169">
        <f t="shared" si="32"/>
        <v>74423</v>
      </c>
      <c r="H138" s="169">
        <f t="shared" si="33"/>
        <v>0</v>
      </c>
      <c r="I138" s="170">
        <f t="shared" si="34"/>
        <v>2141</v>
      </c>
      <c r="J138" s="119">
        <f t="shared" si="35"/>
        <v>960750</v>
      </c>
      <c r="K138" s="3">
        <f>'t1'!M138</f>
        <v>1</v>
      </c>
      <c r="L138" s="190" t="s">
        <v>110</v>
      </c>
      <c r="AA138" s="69">
        <v>484.54</v>
      </c>
      <c r="AB138" s="67">
        <v>861115</v>
      </c>
      <c r="AC138" s="67">
        <v>2397</v>
      </c>
      <c r="AD138" s="67">
        <v>24956</v>
      </c>
      <c r="AE138" s="67">
        <v>74423</v>
      </c>
      <c r="AF138" s="67"/>
      <c r="AG138" s="68">
        <v>2141</v>
      </c>
      <c r="AH138" s="119">
        <f t="shared" si="36"/>
        <v>960750</v>
      </c>
      <c r="AI138" s="3">
        <f>'t1'!AK138</f>
        <v>1</v>
      </c>
      <c r="AL138" s="3" t="s">
        <v>102</v>
      </c>
      <c r="AM138" s="3" t="s">
        <v>102</v>
      </c>
      <c r="AN138" s="205" t="str">
        <f t="shared" si="25"/>
        <v>ok</v>
      </c>
      <c r="AO138" s="206" t="str">
        <f t="shared" si="26"/>
        <v>ok</v>
      </c>
      <c r="AP138" s="207" t="str">
        <f t="shared" si="27"/>
        <v> </v>
      </c>
    </row>
    <row r="139" spans="1:42" ht="12" customHeight="1" thickBot="1">
      <c r="A139" s="58" t="str">
        <f>'t1'!A139</f>
        <v>Operatore tecnico special.to - BS</v>
      </c>
      <c r="B139" s="74" t="str">
        <f>'t1'!B139</f>
        <v>T13059</v>
      </c>
      <c r="C139" s="69">
        <f t="shared" si="28"/>
        <v>920.05</v>
      </c>
      <c r="D139" s="169">
        <f t="shared" si="29"/>
        <v>1472867</v>
      </c>
      <c r="E139" s="169">
        <f t="shared" si="30"/>
        <v>5174</v>
      </c>
      <c r="F139" s="169">
        <f t="shared" si="31"/>
        <v>110023</v>
      </c>
      <c r="G139" s="169">
        <f t="shared" si="32"/>
        <v>133109</v>
      </c>
      <c r="H139" s="169">
        <f t="shared" si="33"/>
        <v>0</v>
      </c>
      <c r="I139" s="170">
        <f t="shared" si="34"/>
        <v>0</v>
      </c>
      <c r="J139" s="119">
        <f t="shared" si="35"/>
        <v>1721173</v>
      </c>
      <c r="K139" s="3">
        <f>'t1'!M139</f>
        <v>1</v>
      </c>
      <c r="L139" s="190" t="s">
        <v>110</v>
      </c>
      <c r="AA139" s="69">
        <v>920.05</v>
      </c>
      <c r="AB139" s="67">
        <v>1472867</v>
      </c>
      <c r="AC139" s="67">
        <v>5174</v>
      </c>
      <c r="AD139" s="67">
        <v>110023</v>
      </c>
      <c r="AE139" s="67">
        <v>133109</v>
      </c>
      <c r="AF139" s="67"/>
      <c r="AG139" s="68"/>
      <c r="AH139" s="119">
        <f t="shared" si="36"/>
        <v>1721173</v>
      </c>
      <c r="AI139" s="3">
        <f>'t1'!AK139</f>
        <v>1</v>
      </c>
      <c r="AL139" s="3" t="s">
        <v>102</v>
      </c>
      <c r="AM139" s="3" t="s">
        <v>102</v>
      </c>
      <c r="AN139" s="205" t="str">
        <f t="shared" si="25"/>
        <v>ok</v>
      </c>
      <c r="AO139" s="206" t="str">
        <f t="shared" si="26"/>
        <v>ok</v>
      </c>
      <c r="AP139" s="207" t="str">
        <f t="shared" si="27"/>
        <v> </v>
      </c>
    </row>
    <row r="140" spans="1:42" ht="12" customHeight="1" thickBot="1">
      <c r="A140" s="58" t="str">
        <f>'t1'!A140</f>
        <v>Operatore socio sanitario - BS</v>
      </c>
      <c r="B140" s="74" t="str">
        <f>'t1'!B140</f>
        <v>T13660</v>
      </c>
      <c r="C140" s="69">
        <f t="shared" si="28"/>
        <v>10586.37</v>
      </c>
      <c r="D140" s="169">
        <f t="shared" si="29"/>
        <v>16966147</v>
      </c>
      <c r="E140" s="169">
        <f t="shared" si="30"/>
        <v>14481</v>
      </c>
      <c r="F140" s="169">
        <f t="shared" si="31"/>
        <v>485732</v>
      </c>
      <c r="G140" s="169">
        <f t="shared" si="32"/>
        <v>1460971</v>
      </c>
      <c r="H140" s="169">
        <f t="shared" si="33"/>
        <v>0</v>
      </c>
      <c r="I140" s="170">
        <f t="shared" si="34"/>
        <v>21099</v>
      </c>
      <c r="J140" s="119">
        <f t="shared" si="35"/>
        <v>18906232</v>
      </c>
      <c r="K140" s="3">
        <f>'t1'!M140</f>
        <v>1</v>
      </c>
      <c r="L140" s="190" t="s">
        <v>110</v>
      </c>
      <c r="AA140" s="69">
        <v>10586.37</v>
      </c>
      <c r="AB140" s="67">
        <v>16966147</v>
      </c>
      <c r="AC140" s="67">
        <v>14481</v>
      </c>
      <c r="AD140" s="67">
        <v>485732</v>
      </c>
      <c r="AE140" s="67">
        <v>1460971</v>
      </c>
      <c r="AF140" s="67"/>
      <c r="AG140" s="68">
        <v>21099</v>
      </c>
      <c r="AH140" s="119">
        <f t="shared" si="36"/>
        <v>18906232</v>
      </c>
      <c r="AI140" s="3">
        <f>'t1'!AK140</f>
        <v>1</v>
      </c>
      <c r="AL140" s="3" t="s">
        <v>102</v>
      </c>
      <c r="AM140" s="3" t="s">
        <v>102</v>
      </c>
      <c r="AN140" s="205" t="str">
        <f t="shared" si="25"/>
        <v>ok</v>
      </c>
      <c r="AO140" s="206" t="str">
        <f t="shared" si="26"/>
        <v>ok</v>
      </c>
      <c r="AP140" s="207" t="str">
        <f t="shared" si="27"/>
        <v> </v>
      </c>
    </row>
    <row r="141" spans="1:42" ht="12" customHeight="1" thickBot="1">
      <c r="A141" s="58" t="str">
        <f>'t1'!A141</f>
        <v>Operatore tecnico - B</v>
      </c>
      <c r="B141" s="74" t="str">
        <f>'t1'!B141</f>
        <v>T12057</v>
      </c>
      <c r="C141" s="69">
        <f t="shared" si="28"/>
        <v>2450.1</v>
      </c>
      <c r="D141" s="169">
        <f t="shared" si="29"/>
        <v>3791079</v>
      </c>
      <c r="E141" s="169">
        <f t="shared" si="30"/>
        <v>13675</v>
      </c>
      <c r="F141" s="169">
        <f t="shared" si="31"/>
        <v>217019</v>
      </c>
      <c r="G141" s="169">
        <f t="shared" si="32"/>
        <v>338343</v>
      </c>
      <c r="H141" s="169">
        <f t="shared" si="33"/>
        <v>0</v>
      </c>
      <c r="I141" s="170">
        <f t="shared" si="34"/>
        <v>1797</v>
      </c>
      <c r="J141" s="119">
        <f t="shared" si="35"/>
        <v>4358319</v>
      </c>
      <c r="K141" s="3">
        <f>'t1'!M141</f>
        <v>1</v>
      </c>
      <c r="L141" s="190" t="s">
        <v>110</v>
      </c>
      <c r="AA141" s="69">
        <v>2450.1</v>
      </c>
      <c r="AB141" s="67">
        <v>3791079</v>
      </c>
      <c r="AC141" s="67">
        <v>13675</v>
      </c>
      <c r="AD141" s="67">
        <v>217019</v>
      </c>
      <c r="AE141" s="67">
        <v>338343</v>
      </c>
      <c r="AF141" s="67"/>
      <c r="AG141" s="68">
        <v>1797</v>
      </c>
      <c r="AH141" s="119">
        <f t="shared" si="36"/>
        <v>4358319</v>
      </c>
      <c r="AI141" s="3">
        <f>'t1'!AK141</f>
        <v>1</v>
      </c>
      <c r="AL141" s="3" t="s">
        <v>102</v>
      </c>
      <c r="AM141" s="3" t="s">
        <v>102</v>
      </c>
      <c r="AN141" s="205" t="str">
        <f t="shared" si="25"/>
        <v>ok</v>
      </c>
      <c r="AO141" s="206" t="str">
        <f t="shared" si="26"/>
        <v>ok</v>
      </c>
      <c r="AP141" s="207" t="str">
        <f t="shared" si="27"/>
        <v> </v>
      </c>
    </row>
    <row r="142" spans="1:42" ht="12" customHeight="1" thickBot="1">
      <c r="A142" s="58" t="str">
        <f>'t1'!A142</f>
        <v>Operatore tecnico addetto all'assistenza - B</v>
      </c>
      <c r="B142" s="74" t="str">
        <f>'t1'!B142</f>
        <v>T12058</v>
      </c>
      <c r="C142" s="69">
        <f t="shared" si="28"/>
        <v>363.23</v>
      </c>
      <c r="D142" s="169">
        <f t="shared" si="29"/>
        <v>563290</v>
      </c>
      <c r="E142" s="169">
        <f t="shared" si="30"/>
        <v>2443</v>
      </c>
      <c r="F142" s="169">
        <f t="shared" si="31"/>
        <v>52577</v>
      </c>
      <c r="G142" s="169">
        <f t="shared" si="32"/>
        <v>51555</v>
      </c>
      <c r="H142" s="169">
        <f t="shared" si="33"/>
        <v>0</v>
      </c>
      <c r="I142" s="170">
        <f t="shared" si="34"/>
        <v>0</v>
      </c>
      <c r="J142" s="119">
        <f t="shared" si="35"/>
        <v>669865</v>
      </c>
      <c r="K142" s="3">
        <f>'t1'!M142</f>
        <v>1</v>
      </c>
      <c r="L142" s="190" t="s">
        <v>110</v>
      </c>
      <c r="AA142" s="69">
        <v>363.23</v>
      </c>
      <c r="AB142" s="67">
        <v>563290</v>
      </c>
      <c r="AC142" s="67">
        <v>2443</v>
      </c>
      <c r="AD142" s="67">
        <v>52577</v>
      </c>
      <c r="AE142" s="67">
        <v>51555</v>
      </c>
      <c r="AF142" s="67"/>
      <c r="AG142" s="68"/>
      <c r="AH142" s="119">
        <f t="shared" si="36"/>
        <v>669865</v>
      </c>
      <c r="AI142" s="3">
        <f>'t1'!AK142</f>
        <v>1</v>
      </c>
      <c r="AL142" s="3" t="s">
        <v>102</v>
      </c>
      <c r="AM142" s="3" t="s">
        <v>102</v>
      </c>
      <c r="AN142" s="205" t="str">
        <f t="shared" si="25"/>
        <v>ok</v>
      </c>
      <c r="AO142" s="206" t="str">
        <f t="shared" si="26"/>
        <v>ok</v>
      </c>
      <c r="AP142" s="207" t="str">
        <f t="shared" si="27"/>
        <v> </v>
      </c>
    </row>
    <row r="143" spans="1:42" ht="12" customHeight="1" thickBot="1">
      <c r="A143" s="58" t="str">
        <f>'t1'!A143</f>
        <v>Ausiliario specializzato - A</v>
      </c>
      <c r="B143" s="74" t="str">
        <f>'t1'!B143</f>
        <v>T11008</v>
      </c>
      <c r="C143" s="69">
        <f t="shared" si="28"/>
        <v>94.72</v>
      </c>
      <c r="D143" s="169">
        <f t="shared" si="29"/>
        <v>135429</v>
      </c>
      <c r="E143" s="169">
        <f t="shared" si="30"/>
        <v>731</v>
      </c>
      <c r="F143" s="169">
        <f t="shared" si="31"/>
        <v>12120</v>
      </c>
      <c r="G143" s="169">
        <f t="shared" si="32"/>
        <v>12443</v>
      </c>
      <c r="H143" s="169">
        <f t="shared" si="33"/>
        <v>0</v>
      </c>
      <c r="I143" s="170">
        <f t="shared" si="34"/>
        <v>123</v>
      </c>
      <c r="J143" s="119">
        <f t="shared" si="35"/>
        <v>160600</v>
      </c>
      <c r="K143" s="3">
        <f>'t1'!M143</f>
        <v>1</v>
      </c>
      <c r="L143" s="190" t="s">
        <v>110</v>
      </c>
      <c r="AA143" s="69">
        <v>94.72</v>
      </c>
      <c r="AB143" s="67">
        <v>135429</v>
      </c>
      <c r="AC143" s="67">
        <v>731</v>
      </c>
      <c r="AD143" s="67">
        <v>12120</v>
      </c>
      <c r="AE143" s="67">
        <v>12443</v>
      </c>
      <c r="AF143" s="67"/>
      <c r="AG143" s="68">
        <v>123</v>
      </c>
      <c r="AH143" s="119">
        <f t="shared" si="36"/>
        <v>160600</v>
      </c>
      <c r="AI143" s="3">
        <f>'t1'!AK143</f>
        <v>1</v>
      </c>
      <c r="AL143" s="3" t="s">
        <v>102</v>
      </c>
      <c r="AM143" s="3" t="s">
        <v>102</v>
      </c>
      <c r="AN143" s="205" t="str">
        <f t="shared" si="25"/>
        <v>ok</v>
      </c>
      <c r="AO143" s="206" t="str">
        <f t="shared" si="26"/>
        <v>ok</v>
      </c>
      <c r="AP143" s="207" t="str">
        <f t="shared" si="27"/>
        <v> </v>
      </c>
    </row>
    <row r="144" spans="1:42" ht="12" customHeight="1" thickBot="1">
      <c r="A144" s="58" t="str">
        <f>'t1'!A144</f>
        <v>Profilo atipico ruolo tecnico</v>
      </c>
      <c r="B144" s="74" t="str">
        <f>'t1'!B144</f>
        <v>T00062</v>
      </c>
      <c r="C144" s="69">
        <f t="shared" si="28"/>
        <v>0</v>
      </c>
      <c r="D144" s="169">
        <f t="shared" si="29"/>
        <v>0</v>
      </c>
      <c r="E144" s="169">
        <f t="shared" si="30"/>
        <v>0</v>
      </c>
      <c r="F144" s="169">
        <f t="shared" si="31"/>
        <v>0</v>
      </c>
      <c r="G144" s="169">
        <f t="shared" si="32"/>
        <v>0</v>
      </c>
      <c r="H144" s="169">
        <f t="shared" si="33"/>
        <v>0</v>
      </c>
      <c r="I144" s="170">
        <f t="shared" si="34"/>
        <v>0</v>
      </c>
      <c r="J144" s="119">
        <f t="shared" si="35"/>
        <v>0</v>
      </c>
      <c r="K144" s="3">
        <f>'t1'!M144</f>
        <v>0</v>
      </c>
      <c r="L144" s="190" t="s">
        <v>110</v>
      </c>
      <c r="AA144" s="69"/>
      <c r="AB144" s="67"/>
      <c r="AC144" s="67"/>
      <c r="AD144" s="67"/>
      <c r="AE144" s="67"/>
      <c r="AF144" s="67"/>
      <c r="AG144" s="68"/>
      <c r="AH144" s="119">
        <f t="shared" si="36"/>
        <v>0</v>
      </c>
      <c r="AI144" s="3">
        <f>'t1'!AK144</f>
        <v>0</v>
      </c>
      <c r="AL144" s="3" t="s">
        <v>102</v>
      </c>
      <c r="AM144" s="3" t="s">
        <v>102</v>
      </c>
      <c r="AN144" s="205" t="str">
        <f t="shared" si="25"/>
        <v>OK</v>
      </c>
      <c r="AO144" s="206" t="str">
        <f t="shared" si="26"/>
        <v>OK</v>
      </c>
      <c r="AP144" s="207" t="str">
        <f t="shared" si="27"/>
        <v> </v>
      </c>
    </row>
    <row r="145" spans="1:42" ht="12" customHeight="1" thickBot="1">
      <c r="A145" s="58" t="str">
        <f>'t1'!A145</f>
        <v>Dirigente amm.vo con incarico di struttura complessa</v>
      </c>
      <c r="B145" s="74" t="str">
        <f>'t1'!B145</f>
        <v>AD0032</v>
      </c>
      <c r="C145" s="69">
        <f t="shared" si="28"/>
        <v>150</v>
      </c>
      <c r="D145" s="169">
        <f t="shared" si="29"/>
        <v>499740</v>
      </c>
      <c r="E145" s="169">
        <f t="shared" si="30"/>
        <v>1814</v>
      </c>
      <c r="F145" s="169">
        <f t="shared" si="31"/>
        <v>0</v>
      </c>
      <c r="G145" s="169">
        <f t="shared" si="32"/>
        <v>85892</v>
      </c>
      <c r="H145" s="169">
        <f t="shared" si="33"/>
        <v>0</v>
      </c>
      <c r="I145" s="170">
        <f t="shared" si="34"/>
        <v>0</v>
      </c>
      <c r="J145" s="119">
        <f t="shared" si="35"/>
        <v>587446</v>
      </c>
      <c r="K145" s="3">
        <f>'t1'!M145</f>
        <v>1</v>
      </c>
      <c r="L145" s="190" t="s">
        <v>113</v>
      </c>
      <c r="AA145" s="69">
        <v>150</v>
      </c>
      <c r="AB145" s="67">
        <v>499740</v>
      </c>
      <c r="AC145" s="67">
        <v>1814</v>
      </c>
      <c r="AD145" s="67"/>
      <c r="AE145" s="67">
        <v>85892</v>
      </c>
      <c r="AF145" s="67"/>
      <c r="AG145" s="68"/>
      <c r="AH145" s="119">
        <f t="shared" si="36"/>
        <v>587446</v>
      </c>
      <c r="AI145" s="3">
        <f>'t1'!AK145</f>
        <v>1</v>
      </c>
      <c r="AL145" s="3" t="s">
        <v>102</v>
      </c>
      <c r="AM145" s="3" t="s">
        <v>520</v>
      </c>
      <c r="AN145" s="205" t="str">
        <f t="shared" si="25"/>
        <v>ok</v>
      </c>
      <c r="AO145" s="206" t="str">
        <f t="shared" si="26"/>
        <v>OK</v>
      </c>
      <c r="AP145" s="207" t="str">
        <f t="shared" si="27"/>
        <v> </v>
      </c>
    </row>
    <row r="146" spans="1:42" ht="12" customHeight="1" thickBot="1">
      <c r="A146" s="58" t="str">
        <f>'t1'!A146</f>
        <v>Dirigente amm.vo con incarico di struttura semplice</v>
      </c>
      <c r="B146" s="74" t="str">
        <f>'t1'!B146</f>
        <v>AD0S31</v>
      </c>
      <c r="C146" s="69">
        <f t="shared" si="28"/>
        <v>51</v>
      </c>
      <c r="D146" s="169">
        <f t="shared" si="29"/>
        <v>166580</v>
      </c>
      <c r="E146" s="169">
        <f t="shared" si="30"/>
        <v>232</v>
      </c>
      <c r="F146" s="169">
        <f t="shared" si="31"/>
        <v>0</v>
      </c>
      <c r="G146" s="169">
        <f t="shared" si="32"/>
        <v>19697</v>
      </c>
      <c r="H146" s="169">
        <f t="shared" si="33"/>
        <v>0</v>
      </c>
      <c r="I146" s="170">
        <f t="shared" si="34"/>
        <v>0</v>
      </c>
      <c r="J146" s="119">
        <f t="shared" si="35"/>
        <v>186509</v>
      </c>
      <c r="K146" s="3">
        <f>'t1'!M146</f>
        <v>1</v>
      </c>
      <c r="L146" s="190" t="s">
        <v>113</v>
      </c>
      <c r="AA146" s="69">
        <v>51</v>
      </c>
      <c r="AB146" s="67">
        <v>166580</v>
      </c>
      <c r="AC146" s="67">
        <v>232</v>
      </c>
      <c r="AD146" s="67"/>
      <c r="AE146" s="67">
        <v>19697</v>
      </c>
      <c r="AF146" s="67"/>
      <c r="AG146" s="68"/>
      <c r="AH146" s="119">
        <f t="shared" si="36"/>
        <v>186509</v>
      </c>
      <c r="AI146" s="3">
        <f>'t1'!AK146</f>
        <v>1</v>
      </c>
      <c r="AL146" s="3" t="s">
        <v>102</v>
      </c>
      <c r="AM146" s="3" t="s">
        <v>520</v>
      </c>
      <c r="AN146" s="205" t="str">
        <f t="shared" si="25"/>
        <v>ok</v>
      </c>
      <c r="AO146" s="206" t="str">
        <f t="shared" si="26"/>
        <v>OK</v>
      </c>
      <c r="AP146" s="207" t="str">
        <f t="shared" si="27"/>
        <v> </v>
      </c>
    </row>
    <row r="147" spans="1:42" ht="12" customHeight="1" thickBot="1">
      <c r="A147" s="58" t="str">
        <f>'t1'!A147</f>
        <v>Dirigente amm.vo con altri incar.prof.li</v>
      </c>
      <c r="B147" s="74" t="str">
        <f>'t1'!B147</f>
        <v>AD0A31</v>
      </c>
      <c r="C147" s="69">
        <f t="shared" si="28"/>
        <v>139.11</v>
      </c>
      <c r="D147" s="169">
        <f t="shared" si="29"/>
        <v>468090</v>
      </c>
      <c r="E147" s="169">
        <f t="shared" si="30"/>
        <v>865</v>
      </c>
      <c r="F147" s="169">
        <f t="shared" si="31"/>
        <v>0</v>
      </c>
      <c r="G147" s="169">
        <f t="shared" si="32"/>
        <v>50988</v>
      </c>
      <c r="H147" s="169">
        <f t="shared" si="33"/>
        <v>0</v>
      </c>
      <c r="I147" s="170">
        <f t="shared" si="34"/>
        <v>0</v>
      </c>
      <c r="J147" s="119">
        <f t="shared" si="35"/>
        <v>519943</v>
      </c>
      <c r="K147" s="3">
        <f>'t1'!M147</f>
        <v>1</v>
      </c>
      <c r="L147" s="190" t="s">
        <v>113</v>
      </c>
      <c r="AA147" s="69">
        <v>139.11</v>
      </c>
      <c r="AB147" s="67">
        <v>468090</v>
      </c>
      <c r="AC147" s="67">
        <v>865</v>
      </c>
      <c r="AD147" s="67"/>
      <c r="AE147" s="67">
        <v>50988</v>
      </c>
      <c r="AF147" s="67"/>
      <c r="AG147" s="68"/>
      <c r="AH147" s="119">
        <f t="shared" si="36"/>
        <v>519943</v>
      </c>
      <c r="AI147" s="3">
        <f>'t1'!AK147</f>
        <v>1</v>
      </c>
      <c r="AL147" s="3" t="s">
        <v>102</v>
      </c>
      <c r="AM147" s="3" t="s">
        <v>520</v>
      </c>
      <c r="AN147" s="205" t="str">
        <f t="shared" si="25"/>
        <v>ok</v>
      </c>
      <c r="AO147" s="206" t="str">
        <f t="shared" si="26"/>
        <v>OK</v>
      </c>
      <c r="AP147" s="207" t="str">
        <f t="shared" si="27"/>
        <v> </v>
      </c>
    </row>
    <row r="148" spans="1:42" ht="12" customHeight="1" thickBot="1">
      <c r="A148" s="58" t="str">
        <f>'t1'!A148</f>
        <v>Dirig. Amm.vo a t. determinato (art. 15-septies dlgs.502/92)</v>
      </c>
      <c r="B148" s="74" t="str">
        <f>'t1'!B148</f>
        <v>AD0612</v>
      </c>
      <c r="C148" s="69">
        <f t="shared" si="28"/>
        <v>36</v>
      </c>
      <c r="D148" s="169">
        <f t="shared" si="29"/>
        <v>118438</v>
      </c>
      <c r="E148" s="169">
        <f t="shared" si="30"/>
        <v>0</v>
      </c>
      <c r="F148" s="169">
        <f t="shared" si="31"/>
        <v>0</v>
      </c>
      <c r="G148" s="169">
        <f t="shared" si="32"/>
        <v>13122</v>
      </c>
      <c r="H148" s="169">
        <f t="shared" si="33"/>
        <v>0</v>
      </c>
      <c r="I148" s="170">
        <f t="shared" si="34"/>
        <v>0</v>
      </c>
      <c r="J148" s="119">
        <f t="shared" si="35"/>
        <v>131560</v>
      </c>
      <c r="K148" s="3">
        <f>'t1'!M148</f>
        <v>1</v>
      </c>
      <c r="L148" s="190" t="s">
        <v>113</v>
      </c>
      <c r="AA148" s="69">
        <v>36</v>
      </c>
      <c r="AB148" s="67">
        <v>118438</v>
      </c>
      <c r="AC148" s="67"/>
      <c r="AD148" s="67"/>
      <c r="AE148" s="67">
        <v>13122</v>
      </c>
      <c r="AF148" s="67"/>
      <c r="AG148" s="68"/>
      <c r="AH148" s="119">
        <f t="shared" si="36"/>
        <v>131560</v>
      </c>
      <c r="AI148" s="3">
        <f>'t1'!AK148</f>
        <v>1</v>
      </c>
      <c r="AL148" s="3" t="s">
        <v>102</v>
      </c>
      <c r="AM148" s="3" t="s">
        <v>520</v>
      </c>
      <c r="AN148" s="205" t="str">
        <f t="shared" si="25"/>
        <v>OK</v>
      </c>
      <c r="AO148" s="206" t="str">
        <f t="shared" si="26"/>
        <v>OK</v>
      </c>
      <c r="AP148" s="207" t="str">
        <f t="shared" si="27"/>
        <v> </v>
      </c>
    </row>
    <row r="149" spans="1:42" ht="12" customHeight="1" thickBot="1">
      <c r="A149" s="58" t="str">
        <f>'t1'!A149</f>
        <v>Collaboratore amministrativo prof.le senior - DS</v>
      </c>
      <c r="B149" s="74" t="str">
        <f>'t1'!B149</f>
        <v>A18869</v>
      </c>
      <c r="C149" s="69">
        <f t="shared" si="28"/>
        <v>1333.87</v>
      </c>
      <c r="D149" s="169">
        <f t="shared" si="29"/>
        <v>2779649</v>
      </c>
      <c r="E149" s="169">
        <f t="shared" si="30"/>
        <v>24411</v>
      </c>
      <c r="F149" s="169">
        <f t="shared" si="31"/>
        <v>222274</v>
      </c>
      <c r="G149" s="169">
        <f t="shared" si="32"/>
        <v>282379</v>
      </c>
      <c r="H149" s="169">
        <f t="shared" si="33"/>
        <v>0</v>
      </c>
      <c r="I149" s="170">
        <f t="shared" si="34"/>
        <v>264</v>
      </c>
      <c r="J149" s="119">
        <f t="shared" si="35"/>
        <v>3308449</v>
      </c>
      <c r="K149" s="3">
        <f>'t1'!M149</f>
        <v>1</v>
      </c>
      <c r="L149" s="190" t="s">
        <v>110</v>
      </c>
      <c r="AA149" s="69">
        <v>1333.87</v>
      </c>
      <c r="AB149" s="67">
        <v>2779649</v>
      </c>
      <c r="AC149" s="67">
        <v>24411</v>
      </c>
      <c r="AD149" s="67">
        <v>222274</v>
      </c>
      <c r="AE149" s="67">
        <v>282379</v>
      </c>
      <c r="AF149" s="67"/>
      <c r="AG149" s="68">
        <v>264</v>
      </c>
      <c r="AH149" s="119">
        <f t="shared" si="36"/>
        <v>3308449</v>
      </c>
      <c r="AI149" s="3">
        <f>'t1'!AK149</f>
        <v>1</v>
      </c>
      <c r="AL149" s="3" t="s">
        <v>102</v>
      </c>
      <c r="AM149" s="3" t="s">
        <v>102</v>
      </c>
      <c r="AN149" s="205" t="str">
        <f t="shared" si="25"/>
        <v>ok</v>
      </c>
      <c r="AO149" s="206" t="str">
        <f t="shared" si="26"/>
        <v>ok</v>
      </c>
      <c r="AP149" s="207" t="str">
        <f t="shared" si="27"/>
        <v> </v>
      </c>
    </row>
    <row r="150" spans="1:42" ht="12" customHeight="1" thickBot="1">
      <c r="A150" s="58" t="str">
        <f>'t1'!A150</f>
        <v>Collaboratore amministrativo prof.le - D</v>
      </c>
      <c r="B150" s="74" t="str">
        <f>'t1'!B150</f>
        <v>A16028</v>
      </c>
      <c r="C150" s="69">
        <f t="shared" si="28"/>
        <v>3053.9</v>
      </c>
      <c r="D150" s="169">
        <f t="shared" si="29"/>
        <v>5891997</v>
      </c>
      <c r="E150" s="169">
        <f t="shared" si="30"/>
        <v>43885</v>
      </c>
      <c r="F150" s="169">
        <f t="shared" si="31"/>
        <v>325643</v>
      </c>
      <c r="G150" s="169">
        <f t="shared" si="32"/>
        <v>531940</v>
      </c>
      <c r="H150" s="169">
        <f t="shared" si="33"/>
        <v>0</v>
      </c>
      <c r="I150" s="170">
        <f t="shared" si="34"/>
        <v>1204</v>
      </c>
      <c r="J150" s="119">
        <f t="shared" si="35"/>
        <v>6792261</v>
      </c>
      <c r="K150" s="3">
        <f>'t1'!M150</f>
        <v>1</v>
      </c>
      <c r="L150" s="190" t="s">
        <v>110</v>
      </c>
      <c r="AA150" s="69">
        <v>3053.9</v>
      </c>
      <c r="AB150" s="67">
        <v>5891997</v>
      </c>
      <c r="AC150" s="67">
        <v>43885</v>
      </c>
      <c r="AD150" s="67">
        <v>325643</v>
      </c>
      <c r="AE150" s="67">
        <v>531940</v>
      </c>
      <c r="AF150" s="67"/>
      <c r="AG150" s="68">
        <v>1204</v>
      </c>
      <c r="AH150" s="119">
        <f t="shared" si="36"/>
        <v>6792261</v>
      </c>
      <c r="AI150" s="3">
        <f>'t1'!AK150</f>
        <v>1</v>
      </c>
      <c r="AL150" s="3" t="s">
        <v>102</v>
      </c>
      <c r="AM150" s="3" t="s">
        <v>102</v>
      </c>
      <c r="AN150" s="205" t="str">
        <f t="shared" si="25"/>
        <v>ok</v>
      </c>
      <c r="AO150" s="206" t="str">
        <f t="shared" si="26"/>
        <v>ok</v>
      </c>
      <c r="AP150" s="207" t="str">
        <f t="shared" si="27"/>
        <v> </v>
      </c>
    </row>
    <row r="151" spans="1:42" ht="12" customHeight="1" thickBot="1">
      <c r="A151" s="58" t="str">
        <f>'t1'!A151</f>
        <v>Assistente amministrativo - C</v>
      </c>
      <c r="B151" s="74" t="str">
        <f>'t1'!B151</f>
        <v>A14005</v>
      </c>
      <c r="C151" s="69">
        <f t="shared" si="28"/>
        <v>3778.58</v>
      </c>
      <c r="D151" s="169">
        <f t="shared" si="29"/>
        <v>6718547</v>
      </c>
      <c r="E151" s="169">
        <f t="shared" si="30"/>
        <v>48902</v>
      </c>
      <c r="F151" s="169">
        <f t="shared" si="31"/>
        <v>470236</v>
      </c>
      <c r="G151" s="169">
        <f t="shared" si="32"/>
        <v>609786</v>
      </c>
      <c r="H151" s="169">
        <f t="shared" si="33"/>
        <v>0</v>
      </c>
      <c r="I151" s="170">
        <f t="shared" si="34"/>
        <v>4007</v>
      </c>
      <c r="J151" s="119">
        <f t="shared" si="35"/>
        <v>7843464</v>
      </c>
      <c r="K151" s="3">
        <f>'t1'!M151</f>
        <v>1</v>
      </c>
      <c r="L151" s="190" t="s">
        <v>110</v>
      </c>
      <c r="AA151" s="69">
        <v>3778.58</v>
      </c>
      <c r="AB151" s="67">
        <v>6718547</v>
      </c>
      <c r="AC151" s="67">
        <v>48902</v>
      </c>
      <c r="AD151" s="67">
        <v>470236</v>
      </c>
      <c r="AE151" s="67">
        <v>609786</v>
      </c>
      <c r="AF151" s="67"/>
      <c r="AG151" s="68">
        <v>4007</v>
      </c>
      <c r="AH151" s="119">
        <f t="shared" si="36"/>
        <v>7843464</v>
      </c>
      <c r="AI151" s="3">
        <f>'t1'!AK151</f>
        <v>1</v>
      </c>
      <c r="AL151" s="3" t="s">
        <v>102</v>
      </c>
      <c r="AM151" s="3" t="s">
        <v>102</v>
      </c>
      <c r="AN151" s="205" t="str">
        <f t="shared" si="25"/>
        <v>ok</v>
      </c>
      <c r="AO151" s="206" t="str">
        <f t="shared" si="26"/>
        <v>ok</v>
      </c>
      <c r="AP151" s="207" t="str">
        <f t="shared" si="27"/>
        <v> </v>
      </c>
    </row>
    <row r="152" spans="1:42" ht="12" customHeight="1" thickBot="1">
      <c r="A152" s="58" t="str">
        <f>'t1'!A152</f>
        <v>Coadiutore amm.vo senior - BS</v>
      </c>
      <c r="B152" s="74" t="str">
        <f>'t1'!B152</f>
        <v>A13870</v>
      </c>
      <c r="C152" s="69">
        <f t="shared" si="28"/>
        <v>206</v>
      </c>
      <c r="D152" s="169">
        <f t="shared" si="29"/>
        <v>329769</v>
      </c>
      <c r="E152" s="169">
        <f t="shared" si="30"/>
        <v>3732</v>
      </c>
      <c r="F152" s="169">
        <f t="shared" si="31"/>
        <v>25632</v>
      </c>
      <c r="G152" s="169">
        <f t="shared" si="32"/>
        <v>30209</v>
      </c>
      <c r="H152" s="169">
        <f t="shared" si="33"/>
        <v>0</v>
      </c>
      <c r="I152" s="170">
        <f t="shared" si="34"/>
        <v>0</v>
      </c>
      <c r="J152" s="119">
        <f t="shared" si="35"/>
        <v>389342</v>
      </c>
      <c r="K152" s="3">
        <f>'t1'!M152</f>
        <v>1</v>
      </c>
      <c r="L152" s="190" t="s">
        <v>110</v>
      </c>
      <c r="AA152" s="69">
        <v>206</v>
      </c>
      <c r="AB152" s="67">
        <v>329769</v>
      </c>
      <c r="AC152" s="67">
        <v>3732</v>
      </c>
      <c r="AD152" s="67">
        <v>25632</v>
      </c>
      <c r="AE152" s="67">
        <v>30209</v>
      </c>
      <c r="AF152" s="67"/>
      <c r="AG152" s="68"/>
      <c r="AH152" s="119">
        <f t="shared" si="36"/>
        <v>389342</v>
      </c>
      <c r="AI152" s="3">
        <f>'t1'!AK152</f>
        <v>1</v>
      </c>
      <c r="AL152" s="3" t="s">
        <v>102</v>
      </c>
      <c r="AM152" s="3" t="s">
        <v>102</v>
      </c>
      <c r="AN152" s="205" t="str">
        <f t="shared" si="25"/>
        <v>ok</v>
      </c>
      <c r="AO152" s="206" t="str">
        <f t="shared" si="26"/>
        <v>ok</v>
      </c>
      <c r="AP152" s="207" t="str">
        <f t="shared" si="27"/>
        <v> </v>
      </c>
    </row>
    <row r="153" spans="1:42" ht="12" customHeight="1" thickBot="1">
      <c r="A153" s="58" t="str">
        <f>'t1'!A153</f>
        <v>Coadiutore amm.vo - B</v>
      </c>
      <c r="B153" s="74" t="str">
        <f>'t1'!B153</f>
        <v>A12017</v>
      </c>
      <c r="C153" s="69">
        <f t="shared" si="28"/>
        <v>787.49</v>
      </c>
      <c r="D153" s="169">
        <f t="shared" si="29"/>
        <v>1217600</v>
      </c>
      <c r="E153" s="169">
        <f t="shared" si="30"/>
        <v>4143</v>
      </c>
      <c r="F153" s="169">
        <f t="shared" si="31"/>
        <v>58283</v>
      </c>
      <c r="G153" s="169">
        <f t="shared" si="32"/>
        <v>109026</v>
      </c>
      <c r="H153" s="169">
        <f t="shared" si="33"/>
        <v>0</v>
      </c>
      <c r="I153" s="170">
        <f t="shared" si="34"/>
        <v>139</v>
      </c>
      <c r="J153" s="119">
        <f t="shared" si="35"/>
        <v>1388913</v>
      </c>
      <c r="K153" s="3">
        <f>'t1'!M153</f>
        <v>1</v>
      </c>
      <c r="L153" s="190" t="s">
        <v>110</v>
      </c>
      <c r="AA153" s="69">
        <v>787.49</v>
      </c>
      <c r="AB153" s="67">
        <v>1217600</v>
      </c>
      <c r="AC153" s="67">
        <v>4143</v>
      </c>
      <c r="AD153" s="67">
        <v>58283</v>
      </c>
      <c r="AE153" s="67">
        <v>109026</v>
      </c>
      <c r="AF153" s="67"/>
      <c r="AG153" s="68">
        <v>139</v>
      </c>
      <c r="AH153" s="119">
        <f t="shared" si="36"/>
        <v>1388913</v>
      </c>
      <c r="AI153" s="3">
        <f>'t1'!AK153</f>
        <v>1</v>
      </c>
      <c r="AL153" s="3" t="s">
        <v>102</v>
      </c>
      <c r="AM153" s="3" t="s">
        <v>102</v>
      </c>
      <c r="AN153" s="205" t="str">
        <f t="shared" si="25"/>
        <v>ok</v>
      </c>
      <c r="AO153" s="206" t="str">
        <f t="shared" si="26"/>
        <v>ok</v>
      </c>
      <c r="AP153" s="207" t="str">
        <f t="shared" si="27"/>
        <v> </v>
      </c>
    </row>
    <row r="154" spans="1:42" ht="12" customHeight="1" thickBot="1">
      <c r="A154" s="58" t="str">
        <f>'t1'!A154</f>
        <v>Commesso - A</v>
      </c>
      <c r="B154" s="74" t="str">
        <f>'t1'!B154</f>
        <v>A11030</v>
      </c>
      <c r="C154" s="69">
        <f t="shared" si="28"/>
        <v>60.33</v>
      </c>
      <c r="D154" s="169">
        <f t="shared" si="29"/>
        <v>86262</v>
      </c>
      <c r="E154" s="169">
        <f t="shared" si="30"/>
        <v>0</v>
      </c>
      <c r="F154" s="169">
        <f t="shared" si="31"/>
        <v>476</v>
      </c>
      <c r="G154" s="169">
        <f t="shared" si="32"/>
        <v>7279</v>
      </c>
      <c r="H154" s="169">
        <f t="shared" si="33"/>
        <v>0</v>
      </c>
      <c r="I154" s="170">
        <f t="shared" si="34"/>
        <v>0</v>
      </c>
      <c r="J154" s="119">
        <f t="shared" si="35"/>
        <v>94017</v>
      </c>
      <c r="K154" s="3">
        <f>'t1'!M154</f>
        <v>1</v>
      </c>
      <c r="L154" s="190" t="s">
        <v>110</v>
      </c>
      <c r="AA154" s="69">
        <v>60.33</v>
      </c>
      <c r="AB154" s="67">
        <v>86262</v>
      </c>
      <c r="AC154" s="67"/>
      <c r="AD154" s="67">
        <v>476</v>
      </c>
      <c r="AE154" s="67">
        <v>7279</v>
      </c>
      <c r="AF154" s="67"/>
      <c r="AG154" s="68"/>
      <c r="AH154" s="119">
        <f t="shared" si="36"/>
        <v>94017</v>
      </c>
      <c r="AI154" s="3">
        <f>'t1'!AK154</f>
        <v>1</v>
      </c>
      <c r="AL154" s="3" t="s">
        <v>102</v>
      </c>
      <c r="AM154" s="3" t="s">
        <v>102</v>
      </c>
      <c r="AN154" s="205" t="str">
        <f t="shared" si="25"/>
        <v>OK</v>
      </c>
      <c r="AO154" s="206" t="str">
        <f t="shared" si="26"/>
        <v>ok</v>
      </c>
      <c r="AP154" s="207" t="str">
        <f t="shared" si="27"/>
        <v> </v>
      </c>
    </row>
    <row r="155" spans="1:42" ht="12" customHeight="1" thickBot="1">
      <c r="A155" s="58" t="str">
        <f>'t1'!A155</f>
        <v>Profilo atipico ruolo amministrativo</v>
      </c>
      <c r="B155" s="74" t="str">
        <f>'t1'!B155</f>
        <v>A00062</v>
      </c>
      <c r="C155" s="69">
        <f t="shared" si="28"/>
        <v>0</v>
      </c>
      <c r="D155" s="169">
        <f t="shared" si="29"/>
        <v>0</v>
      </c>
      <c r="E155" s="169">
        <f t="shared" si="30"/>
        <v>0</v>
      </c>
      <c r="F155" s="169">
        <f t="shared" si="31"/>
        <v>0</v>
      </c>
      <c r="G155" s="169">
        <f t="shared" si="32"/>
        <v>0</v>
      </c>
      <c r="H155" s="169">
        <f t="shared" si="33"/>
        <v>0</v>
      </c>
      <c r="I155" s="170">
        <f t="shared" si="34"/>
        <v>0</v>
      </c>
      <c r="J155" s="119">
        <f t="shared" si="35"/>
        <v>0</v>
      </c>
      <c r="K155" s="3">
        <f>'t1'!M155</f>
        <v>0</v>
      </c>
      <c r="L155" s="190" t="s">
        <v>110</v>
      </c>
      <c r="AA155" s="69"/>
      <c r="AB155" s="67"/>
      <c r="AC155" s="67"/>
      <c r="AD155" s="67"/>
      <c r="AE155" s="67"/>
      <c r="AF155" s="67"/>
      <c r="AG155" s="68"/>
      <c r="AH155" s="119">
        <f t="shared" si="36"/>
        <v>0</v>
      </c>
      <c r="AI155" s="3">
        <f>'t1'!AK155</f>
        <v>0</v>
      </c>
      <c r="AL155" s="3" t="s">
        <v>102</v>
      </c>
      <c r="AM155" s="3" t="s">
        <v>102</v>
      </c>
      <c r="AN155" s="205" t="str">
        <f t="shared" si="25"/>
        <v>OK</v>
      </c>
      <c r="AO155" s="206" t="str">
        <f t="shared" si="26"/>
        <v>OK</v>
      </c>
      <c r="AP155" s="207" t="str">
        <f t="shared" si="27"/>
        <v> </v>
      </c>
    </row>
    <row r="156" spans="1:42" ht="12" customHeight="1" thickBot="1">
      <c r="A156" s="58" t="str">
        <f>'t1'!A156</f>
        <v>Ricercatore sanitario - DS</v>
      </c>
      <c r="B156" s="74" t="str">
        <f>'t1'!B156</f>
        <v>N18694</v>
      </c>
      <c r="C156" s="69">
        <f t="shared" si="28"/>
        <v>0.27</v>
      </c>
      <c r="D156" s="169">
        <f t="shared" si="29"/>
        <v>559</v>
      </c>
      <c r="E156" s="169">
        <f t="shared" si="30"/>
        <v>0</v>
      </c>
      <c r="F156" s="169">
        <f t="shared" si="31"/>
        <v>133</v>
      </c>
      <c r="G156" s="169">
        <f t="shared" si="32"/>
        <v>0</v>
      </c>
      <c r="H156" s="169">
        <f t="shared" si="33"/>
        <v>0</v>
      </c>
      <c r="I156" s="170">
        <f t="shared" si="34"/>
        <v>0</v>
      </c>
      <c r="J156" s="119">
        <f t="shared" si="35"/>
        <v>692</v>
      </c>
      <c r="K156" s="3">
        <f>'t1'!M156</f>
        <v>1</v>
      </c>
      <c r="L156" s="190" t="s">
        <v>110</v>
      </c>
      <c r="AA156" s="69">
        <v>0.27</v>
      </c>
      <c r="AB156" s="67">
        <v>559</v>
      </c>
      <c r="AC156" s="67"/>
      <c r="AD156" s="67">
        <v>133</v>
      </c>
      <c r="AE156" s="67"/>
      <c r="AF156" s="67"/>
      <c r="AG156" s="68"/>
      <c r="AH156" s="119">
        <f t="shared" si="36"/>
        <v>692</v>
      </c>
      <c r="AI156" s="3">
        <f>'t1'!AK156</f>
        <v>1</v>
      </c>
      <c r="AL156" s="3" t="s">
        <v>102</v>
      </c>
      <c r="AM156" s="3" t="s">
        <v>102</v>
      </c>
      <c r="AN156" s="205" t="str">
        <f t="shared" si="25"/>
        <v>OK</v>
      </c>
      <c r="AO156" s="206" t="str">
        <f t="shared" si="26"/>
        <v>ok</v>
      </c>
      <c r="AP156" s="207" t="str">
        <f t="shared" si="27"/>
        <v> </v>
      </c>
    </row>
    <row r="157" spans="1:42" ht="12" customHeight="1" thickBot="1">
      <c r="A157" s="58" t="str">
        <f>'t1'!A157</f>
        <v>Collaboratore prof.le  di ricerca sanitaria - D</v>
      </c>
      <c r="B157" s="74" t="str">
        <f>'t1'!B157</f>
        <v>N16695</v>
      </c>
      <c r="C157" s="69">
        <f t="shared" si="28"/>
        <v>1.57</v>
      </c>
      <c r="D157" s="169">
        <f t="shared" si="29"/>
        <v>2991</v>
      </c>
      <c r="E157" s="169">
        <f t="shared" si="30"/>
        <v>0</v>
      </c>
      <c r="F157" s="169">
        <f t="shared" si="31"/>
        <v>419</v>
      </c>
      <c r="G157" s="169">
        <f t="shared" si="32"/>
        <v>0</v>
      </c>
      <c r="H157" s="169">
        <f t="shared" si="33"/>
        <v>0</v>
      </c>
      <c r="I157" s="170">
        <f t="shared" si="34"/>
        <v>0</v>
      </c>
      <c r="J157" s="119">
        <f t="shared" si="35"/>
        <v>3410</v>
      </c>
      <c r="K157" s="3">
        <f>'t1'!M157</f>
        <v>1</v>
      </c>
      <c r="L157" s="190" t="s">
        <v>110</v>
      </c>
      <c r="AA157" s="69">
        <v>1.57</v>
      </c>
      <c r="AB157" s="67">
        <v>2991</v>
      </c>
      <c r="AC157" s="67"/>
      <c r="AD157" s="67">
        <v>419</v>
      </c>
      <c r="AE157" s="67"/>
      <c r="AF157" s="67"/>
      <c r="AG157" s="68"/>
      <c r="AH157" s="119">
        <f t="shared" si="36"/>
        <v>3410</v>
      </c>
      <c r="AI157" s="3">
        <f>'t1'!AK157</f>
        <v>1</v>
      </c>
      <c r="AL157" s="3" t="s">
        <v>102</v>
      </c>
      <c r="AM157" s="3" t="s">
        <v>102</v>
      </c>
      <c r="AN157" s="205" t="str">
        <f t="shared" si="25"/>
        <v>OK</v>
      </c>
      <c r="AO157" s="206" t="str">
        <f t="shared" si="26"/>
        <v>ok</v>
      </c>
      <c r="AP157" s="207" t="str">
        <f t="shared" si="27"/>
        <v> </v>
      </c>
    </row>
    <row r="158" spans="1:42" ht="12" customHeight="1" thickBot="1">
      <c r="A158" s="58" t="str">
        <f>'t1'!A158</f>
        <v>CONTRATTISTI (a)</v>
      </c>
      <c r="B158" s="74" t="str">
        <f>'t1'!B158</f>
        <v>000061</v>
      </c>
      <c r="C158" s="69">
        <f t="shared" si="28"/>
        <v>12</v>
      </c>
      <c r="D158" s="169">
        <f t="shared" si="29"/>
        <v>26214</v>
      </c>
      <c r="E158" s="169">
        <f t="shared" si="30"/>
        <v>1231</v>
      </c>
      <c r="F158" s="169">
        <f t="shared" si="31"/>
        <v>0</v>
      </c>
      <c r="G158" s="169">
        <f t="shared" si="32"/>
        <v>2132</v>
      </c>
      <c r="H158" s="169">
        <f t="shared" si="33"/>
        <v>0</v>
      </c>
      <c r="I158" s="170">
        <f t="shared" si="34"/>
        <v>0</v>
      </c>
      <c r="J158" s="119">
        <f t="shared" si="35"/>
        <v>29577</v>
      </c>
      <c r="K158" s="3">
        <f>'t1'!M158</f>
        <v>1</v>
      </c>
      <c r="L158" s="190" t="s">
        <v>515</v>
      </c>
      <c r="AA158" s="69">
        <v>12</v>
      </c>
      <c r="AB158" s="67">
        <v>26214</v>
      </c>
      <c r="AC158" s="67">
        <v>1231</v>
      </c>
      <c r="AD158" s="67"/>
      <c r="AE158" s="67">
        <v>2132</v>
      </c>
      <c r="AF158" s="67"/>
      <c r="AG158" s="68"/>
      <c r="AH158" s="119">
        <f t="shared" si="36"/>
        <v>29577</v>
      </c>
      <c r="AI158" s="3">
        <f>'t1'!AK158</f>
        <v>1</v>
      </c>
      <c r="AL158" s="3" t="s">
        <v>102</v>
      </c>
      <c r="AM158" s="3" t="s">
        <v>520</v>
      </c>
      <c r="AN158" s="205" t="str">
        <f t="shared" si="25"/>
        <v>ok</v>
      </c>
      <c r="AO158" s="206" t="str">
        <f t="shared" si="26"/>
        <v>OK</v>
      </c>
      <c r="AP158" s="207" t="str">
        <f t="shared" si="27"/>
        <v> </v>
      </c>
    </row>
    <row r="159" spans="1:34" ht="21" customHeight="1" thickBot="1" thickTop="1">
      <c r="A159" s="48" t="s">
        <v>51</v>
      </c>
      <c r="B159" s="49"/>
      <c r="C159" s="130">
        <f aca="true" t="shared" si="37" ref="C159:J159">SUM(C6:C158)</f>
        <v>97403.23</v>
      </c>
      <c r="D159" s="117">
        <f t="shared" si="37"/>
        <v>209743720</v>
      </c>
      <c r="E159" s="117">
        <f t="shared" si="37"/>
        <v>1785567</v>
      </c>
      <c r="F159" s="117">
        <f t="shared" si="37"/>
        <v>9923884</v>
      </c>
      <c r="G159" s="117">
        <f t="shared" si="37"/>
        <v>21963628</v>
      </c>
      <c r="H159" s="117">
        <f t="shared" si="37"/>
        <v>0</v>
      </c>
      <c r="I159" s="117">
        <f t="shared" si="37"/>
        <v>68374</v>
      </c>
      <c r="J159" s="117">
        <f t="shared" si="37"/>
        <v>243348425</v>
      </c>
      <c r="AA159" s="130">
        <f aca="true" t="shared" si="38" ref="AA159:AH159">SUM(AA6:AA158)</f>
        <v>97403.23</v>
      </c>
      <c r="AB159" s="117">
        <f t="shared" si="38"/>
        <v>209743720</v>
      </c>
      <c r="AC159" s="117">
        <f t="shared" si="38"/>
        <v>1785567</v>
      </c>
      <c r="AD159" s="117">
        <f t="shared" si="38"/>
        <v>9923884</v>
      </c>
      <c r="AE159" s="117">
        <f t="shared" si="38"/>
        <v>21963628</v>
      </c>
      <c r="AF159" s="117">
        <f t="shared" si="38"/>
        <v>0</v>
      </c>
      <c r="AG159" s="117">
        <f t="shared" si="38"/>
        <v>68374</v>
      </c>
      <c r="AH159" s="118">
        <f t="shared" si="38"/>
        <v>243348425</v>
      </c>
    </row>
    <row r="160" spans="1:35" s="27" customFormat="1" ht="17.25" customHeight="1">
      <c r="A160" s="227" t="s">
        <v>46</v>
      </c>
      <c r="B160" s="227"/>
      <c r="C160" s="227"/>
      <c r="D160" s="227"/>
      <c r="E160" s="227"/>
      <c r="F160" s="227"/>
      <c r="G160" s="227"/>
      <c r="H160" s="227"/>
      <c r="I160" s="227"/>
      <c r="J160" s="227"/>
      <c r="K160" s="3"/>
      <c r="AI160" s="3"/>
    </row>
    <row r="161" spans="1:34" ht="9.75">
      <c r="A161" s="122" t="s">
        <v>236</v>
      </c>
      <c r="B161" s="123"/>
      <c r="C161" s="122"/>
      <c r="D161" s="122"/>
      <c r="E161" s="122"/>
      <c r="F161" s="122"/>
      <c r="G161" s="122"/>
      <c r="H161" s="122"/>
      <c r="I161" s="122"/>
      <c r="J161" s="122"/>
      <c r="AA161" s="122"/>
      <c r="AB161" s="122"/>
      <c r="AC161" s="122"/>
      <c r="AD161" s="122"/>
      <c r="AE161" s="122"/>
      <c r="AF161" s="122"/>
      <c r="AG161" s="122"/>
      <c r="AH161" s="122"/>
    </row>
    <row r="162" spans="1:34" ht="9.75">
      <c r="A162" s="122" t="s">
        <v>97</v>
      </c>
      <c r="B162" s="123"/>
      <c r="C162" s="122"/>
      <c r="D162" s="122"/>
      <c r="E162" s="122"/>
      <c r="F162" s="122"/>
      <c r="G162" s="122"/>
      <c r="H162" s="122"/>
      <c r="I162" s="122"/>
      <c r="J162" s="122"/>
      <c r="AA162" s="122"/>
      <c r="AB162" s="122"/>
      <c r="AC162" s="122"/>
      <c r="AD162" s="122"/>
      <c r="AE162" s="122"/>
      <c r="AF162" s="122"/>
      <c r="AG162" s="122"/>
      <c r="AH162" s="122"/>
    </row>
    <row r="163" spans="1:34" ht="9.75">
      <c r="A163" s="122" t="s">
        <v>103</v>
      </c>
      <c r="B163" s="123"/>
      <c r="C163" s="122"/>
      <c r="D163" s="122"/>
      <c r="E163" s="122"/>
      <c r="F163" s="122"/>
      <c r="G163" s="122"/>
      <c r="H163" s="122"/>
      <c r="I163" s="122"/>
      <c r="J163" s="122"/>
      <c r="AA163" s="122"/>
      <c r="AB163" s="122"/>
      <c r="AC163" s="122"/>
      <c r="AD163" s="122"/>
      <c r="AE163" s="122"/>
      <c r="AF163" s="122"/>
      <c r="AG163" s="122"/>
      <c r="AH163" s="122"/>
    </row>
    <row r="164" spans="1:10" ht="9.75">
      <c r="A164" s="227" t="s">
        <v>2</v>
      </c>
      <c r="B164" s="227"/>
      <c r="C164" s="227"/>
      <c r="D164" s="227"/>
      <c r="E164" s="227"/>
      <c r="F164" s="227"/>
      <c r="G164" s="227"/>
      <c r="H164" s="227"/>
      <c r="I164" s="227"/>
      <c r="J164" s="227"/>
    </row>
    <row r="165" spans="1:34" ht="9.75">
      <c r="A165" s="122" t="s">
        <v>235</v>
      </c>
      <c r="B165" s="123"/>
      <c r="C165" s="122"/>
      <c r="D165" s="122"/>
      <c r="E165" s="122"/>
      <c r="F165" s="122"/>
      <c r="G165" s="122"/>
      <c r="H165" s="122"/>
      <c r="I165" s="122"/>
      <c r="J165" s="122"/>
      <c r="AA165" s="122"/>
      <c r="AB165" s="122"/>
      <c r="AC165" s="122"/>
      <c r="AD165" s="122"/>
      <c r="AE165" s="122"/>
      <c r="AF165" s="122"/>
      <c r="AG165" s="122"/>
      <c r="AH165" s="122"/>
    </row>
  </sheetData>
  <sheetProtection password="EA98" sheet="1" formatColumns="0" selectLockedCells="1" autoFilter="0"/>
  <mergeCells count="5">
    <mergeCell ref="H2:J2"/>
    <mergeCell ref="A160:J160"/>
    <mergeCell ref="A164:J164"/>
    <mergeCell ref="AF2:AH2"/>
    <mergeCell ref="AP4:AP5"/>
  </mergeCells>
  <conditionalFormatting sqref="A6:J158 AA6:AH158">
    <cfRule type="expression" priority="2" dxfId="0" stopIfTrue="1">
      <formula>$K6&gt;0</formula>
    </cfRule>
  </conditionalFormatting>
  <dataValidations count="2">
    <dataValidation type="decimal" allowBlank="1" showInputMessage="1" showErrorMessage="1" sqref="C6:C158 AA6:AA158">
      <formula1>0</formula1>
      <formula2>99999999</formula2>
    </dataValidation>
    <dataValidation type="whole" allowBlank="1" showInputMessage="1" showErrorMessage="1" errorTitle="ERRORE NEL DATO IMMESSO" error="INSERIRE SOLO NUMERI INTERI" sqref="AB6:AG158">
      <formula1>1</formula1>
      <formula2>999999999999</formula2>
    </dataValidation>
  </dataValidations>
  <printOptions horizontalCentered="1"/>
  <pageMargins left="0" right="0" top="0" bottom="0" header="0" footer="0"/>
  <pageSetup horizontalDpi="300" verticalDpi="300" orientation="landscape" paperSize="8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64"/>
  <sheetViews>
    <sheetView showGridLines="0" zoomScalePageLayoutView="0" workbookViewId="0" topLeftCell="A1">
      <pane xSplit="2" ySplit="5" topLeftCell="AY150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BI68" sqref="BI68"/>
    </sheetView>
  </sheetViews>
  <sheetFormatPr defaultColWidth="9.33203125" defaultRowHeight="10.5"/>
  <cols>
    <col min="1" max="1" width="49.16015625" style="3" customWidth="1"/>
    <col min="2" max="2" width="8" style="5" bestFit="1" customWidth="1"/>
    <col min="3" max="25" width="15.83203125" style="3" hidden="1" customWidth="1"/>
    <col min="26" max="26" width="15.16015625" style="3" hidden="1" customWidth="1"/>
    <col min="27" max="27" width="15.83203125" style="3" hidden="1" customWidth="1"/>
    <col min="28" max="28" width="14.5" style="3" hidden="1" customWidth="1"/>
    <col min="29" max="29" width="15.83203125" style="3" hidden="1" customWidth="1"/>
    <col min="30" max="35" width="9.33203125" style="3" hidden="1" customWidth="1"/>
    <col min="36" max="58" width="15.83203125" style="3" customWidth="1"/>
    <col min="59" max="59" width="15.16015625" style="3" customWidth="1"/>
    <col min="60" max="60" width="15.83203125" style="3" customWidth="1"/>
    <col min="61" max="61" width="14.5" style="3" customWidth="1"/>
    <col min="62" max="62" width="15.83203125" style="3" customWidth="1"/>
    <col min="63" max="63" width="9.33203125" style="3" hidden="1" customWidth="1"/>
    <col min="64" max="16384" width="9.33203125" style="3" customWidth="1"/>
  </cols>
  <sheetData>
    <row r="1" spans="1:62" ht="87" customHeight="1">
      <c r="A1" s="168" t="str">
        <f>'t1'!A1</f>
        <v>SERVIZIO SANITARIO NAZIONALE - anno 2019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/>
      <c r="AC1" s="91"/>
      <c r="BI1"/>
      <c r="BJ1" s="91"/>
    </row>
    <row r="2" spans="1:62" ht="27" customHeight="1" thickBot="1">
      <c r="A2" s="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221"/>
      <c r="AB2" s="221"/>
      <c r="AC2" s="221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221"/>
      <c r="BI2" s="221"/>
      <c r="BJ2" s="221"/>
    </row>
    <row r="3" spans="1:62" ht="13.5" thickBot="1">
      <c r="A3" s="10"/>
      <c r="B3" s="11"/>
      <c r="C3" s="92" t="s">
        <v>101</v>
      </c>
      <c r="D3" s="15"/>
      <c r="E3" s="1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1"/>
      <c r="AJ3" s="92" t="s">
        <v>101</v>
      </c>
      <c r="AK3" s="15"/>
      <c r="AL3" s="15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1"/>
    </row>
    <row r="4" spans="1:62" ht="35.25" thickTop="1">
      <c r="A4" s="84" t="s">
        <v>65</v>
      </c>
      <c r="B4" s="85" t="s">
        <v>48</v>
      </c>
      <c r="C4" s="134" t="s">
        <v>287</v>
      </c>
      <c r="D4" s="134" t="s">
        <v>288</v>
      </c>
      <c r="E4" s="134" t="s">
        <v>3</v>
      </c>
      <c r="F4" s="134" t="s">
        <v>289</v>
      </c>
      <c r="G4" s="134" t="s">
        <v>290</v>
      </c>
      <c r="H4" s="134" t="s">
        <v>107</v>
      </c>
      <c r="I4" s="134" t="s">
        <v>251</v>
      </c>
      <c r="J4" s="134" t="s">
        <v>273</v>
      </c>
      <c r="K4" s="134" t="s">
        <v>291</v>
      </c>
      <c r="L4" s="134" t="s">
        <v>302</v>
      </c>
      <c r="M4" s="134" t="s">
        <v>292</v>
      </c>
      <c r="N4" s="134" t="s">
        <v>268</v>
      </c>
      <c r="O4" s="134" t="s">
        <v>271</v>
      </c>
      <c r="P4" s="134" t="s">
        <v>25</v>
      </c>
      <c r="Q4" s="134" t="s">
        <v>5</v>
      </c>
      <c r="R4" s="134" t="s">
        <v>108</v>
      </c>
      <c r="S4" s="134" t="s">
        <v>303</v>
      </c>
      <c r="T4" s="134" t="s">
        <v>293</v>
      </c>
      <c r="U4" s="134" t="s">
        <v>325</v>
      </c>
      <c r="V4" s="134" t="s">
        <v>326</v>
      </c>
      <c r="W4" s="134" t="s">
        <v>6</v>
      </c>
      <c r="X4" s="134" t="s">
        <v>294</v>
      </c>
      <c r="Y4" s="134" t="s">
        <v>277</v>
      </c>
      <c r="Z4" s="134" t="s">
        <v>7</v>
      </c>
      <c r="AA4" s="134" t="s">
        <v>237</v>
      </c>
      <c r="AB4" s="134" t="s">
        <v>8</v>
      </c>
      <c r="AC4" s="45" t="s">
        <v>74</v>
      </c>
      <c r="AJ4" s="134" t="s">
        <v>287</v>
      </c>
      <c r="AK4" s="134" t="s">
        <v>288</v>
      </c>
      <c r="AL4" s="134" t="s">
        <v>3</v>
      </c>
      <c r="AM4" s="134" t="s">
        <v>289</v>
      </c>
      <c r="AN4" s="134" t="s">
        <v>290</v>
      </c>
      <c r="AO4" s="134" t="s">
        <v>107</v>
      </c>
      <c r="AP4" s="134" t="s">
        <v>251</v>
      </c>
      <c r="AQ4" s="134" t="s">
        <v>273</v>
      </c>
      <c r="AR4" s="134" t="s">
        <v>291</v>
      </c>
      <c r="AS4" s="134" t="s">
        <v>302</v>
      </c>
      <c r="AT4" s="134" t="s">
        <v>292</v>
      </c>
      <c r="AU4" s="134" t="s">
        <v>268</v>
      </c>
      <c r="AV4" s="134" t="s">
        <v>271</v>
      </c>
      <c r="AW4" s="134" t="s">
        <v>25</v>
      </c>
      <c r="AX4" s="134" t="s">
        <v>5</v>
      </c>
      <c r="AY4" s="134" t="s">
        <v>108</v>
      </c>
      <c r="AZ4" s="134" t="s">
        <v>303</v>
      </c>
      <c r="BA4" s="134" t="s">
        <v>293</v>
      </c>
      <c r="BB4" s="134" t="s">
        <v>325</v>
      </c>
      <c r="BC4" s="134" t="s">
        <v>326</v>
      </c>
      <c r="BD4" s="134" t="s">
        <v>6</v>
      </c>
      <c r="BE4" s="134" t="s">
        <v>294</v>
      </c>
      <c r="BF4" s="134" t="s">
        <v>277</v>
      </c>
      <c r="BG4" s="134" t="s">
        <v>7</v>
      </c>
      <c r="BH4" s="134" t="s">
        <v>237</v>
      </c>
      <c r="BI4" s="134" t="s">
        <v>8</v>
      </c>
      <c r="BJ4" s="45" t="s">
        <v>74</v>
      </c>
    </row>
    <row r="5" spans="1:62" ht="14.25" customHeight="1" thickBot="1">
      <c r="A5" s="157" t="s">
        <v>299</v>
      </c>
      <c r="B5" s="46"/>
      <c r="C5" s="128" t="s">
        <v>33</v>
      </c>
      <c r="D5" s="128" t="s">
        <v>11</v>
      </c>
      <c r="E5" s="128" t="s">
        <v>12</v>
      </c>
      <c r="F5" s="128" t="s">
        <v>13</v>
      </c>
      <c r="G5" s="128" t="s">
        <v>242</v>
      </c>
      <c r="H5" s="128" t="s">
        <v>14</v>
      </c>
      <c r="I5" s="128" t="s">
        <v>15</v>
      </c>
      <c r="J5" s="128" t="s">
        <v>272</v>
      </c>
      <c r="K5" s="128" t="s">
        <v>295</v>
      </c>
      <c r="L5" s="128" t="s">
        <v>301</v>
      </c>
      <c r="M5" s="128" t="s">
        <v>274</v>
      </c>
      <c r="N5" s="128" t="s">
        <v>269</v>
      </c>
      <c r="O5" s="128" t="s">
        <v>270</v>
      </c>
      <c r="P5" s="128" t="s">
        <v>24</v>
      </c>
      <c r="Q5" s="128" t="s">
        <v>29</v>
      </c>
      <c r="R5" s="128" t="s">
        <v>109</v>
      </c>
      <c r="S5" s="128" t="s">
        <v>275</v>
      </c>
      <c r="T5" s="128" t="s">
        <v>296</v>
      </c>
      <c r="U5" s="128" t="s">
        <v>327</v>
      </c>
      <c r="V5" s="128" t="s">
        <v>328</v>
      </c>
      <c r="W5" s="128" t="s">
        <v>30</v>
      </c>
      <c r="X5" s="128" t="s">
        <v>22</v>
      </c>
      <c r="Y5" s="128" t="s">
        <v>276</v>
      </c>
      <c r="Z5" s="128" t="s">
        <v>16</v>
      </c>
      <c r="AA5" s="128" t="s">
        <v>17</v>
      </c>
      <c r="AB5" s="128" t="s">
        <v>18</v>
      </c>
      <c r="AC5" s="47" t="s">
        <v>58</v>
      </c>
      <c r="AJ5" s="128" t="s">
        <v>33</v>
      </c>
      <c r="AK5" s="128" t="s">
        <v>11</v>
      </c>
      <c r="AL5" s="128" t="s">
        <v>12</v>
      </c>
      <c r="AM5" s="128" t="s">
        <v>13</v>
      </c>
      <c r="AN5" s="128" t="s">
        <v>242</v>
      </c>
      <c r="AO5" s="128" t="s">
        <v>14</v>
      </c>
      <c r="AP5" s="128" t="s">
        <v>15</v>
      </c>
      <c r="AQ5" s="128" t="s">
        <v>272</v>
      </c>
      <c r="AR5" s="128" t="s">
        <v>295</v>
      </c>
      <c r="AS5" s="128" t="s">
        <v>301</v>
      </c>
      <c r="AT5" s="128" t="s">
        <v>274</v>
      </c>
      <c r="AU5" s="128" t="s">
        <v>269</v>
      </c>
      <c r="AV5" s="128" t="s">
        <v>270</v>
      </c>
      <c r="AW5" s="128" t="s">
        <v>24</v>
      </c>
      <c r="AX5" s="128" t="s">
        <v>29</v>
      </c>
      <c r="AY5" s="128" t="s">
        <v>109</v>
      </c>
      <c r="AZ5" s="128" t="s">
        <v>275</v>
      </c>
      <c r="BA5" s="128" t="s">
        <v>296</v>
      </c>
      <c r="BB5" s="128" t="s">
        <v>327</v>
      </c>
      <c r="BC5" s="128" t="s">
        <v>328</v>
      </c>
      <c r="BD5" s="128" t="s">
        <v>30</v>
      </c>
      <c r="BE5" s="128" t="s">
        <v>22</v>
      </c>
      <c r="BF5" s="128" t="s">
        <v>276</v>
      </c>
      <c r="BG5" s="128" t="s">
        <v>16</v>
      </c>
      <c r="BH5" s="128" t="s">
        <v>17</v>
      </c>
      <c r="BI5" s="128" t="s">
        <v>18</v>
      </c>
      <c r="BJ5" s="47" t="s">
        <v>58</v>
      </c>
    </row>
    <row r="6" spans="1:63" ht="13.5" customHeight="1" thickTop="1">
      <c r="A6" s="25" t="str">
        <f>'t1'!A6</f>
        <v>Direttore generale</v>
      </c>
      <c r="B6" s="75" t="str">
        <f>'t1'!B6</f>
        <v>0D0097</v>
      </c>
      <c r="C6" s="171">
        <f aca="true" t="shared" si="0" ref="C6:L7">ROUND(AJ6,0)</f>
        <v>0</v>
      </c>
      <c r="D6" s="171">
        <f t="shared" si="0"/>
        <v>0</v>
      </c>
      <c r="E6" s="171">
        <f t="shared" si="0"/>
        <v>0</v>
      </c>
      <c r="F6" s="172">
        <f t="shared" si="0"/>
        <v>0</v>
      </c>
      <c r="G6" s="172">
        <f t="shared" si="0"/>
        <v>0</v>
      </c>
      <c r="H6" s="172">
        <f t="shared" si="0"/>
        <v>0</v>
      </c>
      <c r="I6" s="172">
        <f t="shared" si="0"/>
        <v>0</v>
      </c>
      <c r="J6" s="172">
        <f t="shared" si="0"/>
        <v>0</v>
      </c>
      <c r="K6" s="172">
        <f t="shared" si="0"/>
        <v>0</v>
      </c>
      <c r="L6" s="172">
        <f t="shared" si="0"/>
        <v>0</v>
      </c>
      <c r="M6" s="172">
        <f aca="true" t="shared" si="1" ref="M6:V7">ROUND(AT6,0)</f>
        <v>0</v>
      </c>
      <c r="N6" s="172">
        <f t="shared" si="1"/>
        <v>0</v>
      </c>
      <c r="O6" s="172">
        <f t="shared" si="1"/>
        <v>0</v>
      </c>
      <c r="P6" s="172">
        <f t="shared" si="1"/>
        <v>0</v>
      </c>
      <c r="Q6" s="172">
        <f t="shared" si="1"/>
        <v>0</v>
      </c>
      <c r="R6" s="172">
        <f t="shared" si="1"/>
        <v>0</v>
      </c>
      <c r="S6" s="172">
        <f t="shared" si="1"/>
        <v>0</v>
      </c>
      <c r="T6" s="172">
        <f t="shared" si="1"/>
        <v>0</v>
      </c>
      <c r="U6" s="172">
        <f t="shared" si="1"/>
        <v>0</v>
      </c>
      <c r="V6" s="172">
        <f t="shared" si="1"/>
        <v>0</v>
      </c>
      <c r="W6" s="172">
        <f aca="true" t="shared" si="2" ref="W6:AB7">ROUND(BD6,0)</f>
        <v>0</v>
      </c>
      <c r="X6" s="172">
        <f t="shared" si="2"/>
        <v>0</v>
      </c>
      <c r="Y6" s="172">
        <f t="shared" si="2"/>
        <v>0</v>
      </c>
      <c r="Z6" s="172">
        <f t="shared" si="2"/>
        <v>0</v>
      </c>
      <c r="AA6" s="172">
        <f t="shared" si="2"/>
        <v>0</v>
      </c>
      <c r="AB6" s="173">
        <f t="shared" si="2"/>
        <v>0</v>
      </c>
      <c r="AC6" s="121">
        <f>SUM(C6:AB6)</f>
        <v>0</v>
      </c>
      <c r="AD6" s="3">
        <f>'t1'!M6</f>
        <v>1</v>
      </c>
      <c r="AJ6" s="70"/>
      <c r="AK6" s="70"/>
      <c r="AL6" s="70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2"/>
      <c r="BJ6" s="121">
        <f>SUM(AJ6:BI6)</f>
        <v>0</v>
      </c>
      <c r="BK6" s="3">
        <f>'t1'!AR6</f>
        <v>0</v>
      </c>
    </row>
    <row r="7" spans="1:63" ht="13.5" customHeight="1">
      <c r="A7" s="58" t="str">
        <f>'t1'!A7</f>
        <v>Direttore sanitario</v>
      </c>
      <c r="B7" s="74" t="str">
        <f>'t1'!B7</f>
        <v>0D0482</v>
      </c>
      <c r="C7" s="171">
        <f t="shared" si="0"/>
        <v>0</v>
      </c>
      <c r="D7" s="171">
        <f t="shared" si="0"/>
        <v>0</v>
      </c>
      <c r="E7" s="171">
        <f t="shared" si="0"/>
        <v>0</v>
      </c>
      <c r="F7" s="172">
        <f t="shared" si="0"/>
        <v>0</v>
      </c>
      <c r="G7" s="172">
        <f t="shared" si="0"/>
        <v>0</v>
      </c>
      <c r="H7" s="172">
        <f t="shared" si="0"/>
        <v>0</v>
      </c>
      <c r="I7" s="172">
        <f t="shared" si="0"/>
        <v>0</v>
      </c>
      <c r="J7" s="172">
        <f t="shared" si="0"/>
        <v>0</v>
      </c>
      <c r="K7" s="172">
        <f t="shared" si="0"/>
        <v>0</v>
      </c>
      <c r="L7" s="172">
        <f t="shared" si="0"/>
        <v>0</v>
      </c>
      <c r="M7" s="172">
        <f t="shared" si="1"/>
        <v>0</v>
      </c>
      <c r="N7" s="172">
        <f t="shared" si="1"/>
        <v>0</v>
      </c>
      <c r="O7" s="172">
        <f t="shared" si="1"/>
        <v>0</v>
      </c>
      <c r="P7" s="172">
        <f t="shared" si="1"/>
        <v>0</v>
      </c>
      <c r="Q7" s="172">
        <f t="shared" si="1"/>
        <v>0</v>
      </c>
      <c r="R7" s="172">
        <f t="shared" si="1"/>
        <v>0</v>
      </c>
      <c r="S7" s="172">
        <f t="shared" si="1"/>
        <v>0</v>
      </c>
      <c r="T7" s="172">
        <f t="shared" si="1"/>
        <v>0</v>
      </c>
      <c r="U7" s="172">
        <f t="shared" si="1"/>
        <v>0</v>
      </c>
      <c r="V7" s="172">
        <f t="shared" si="1"/>
        <v>0</v>
      </c>
      <c r="W7" s="172">
        <f t="shared" si="2"/>
        <v>0</v>
      </c>
      <c r="X7" s="172">
        <f t="shared" si="2"/>
        <v>0</v>
      </c>
      <c r="Y7" s="172">
        <f t="shared" si="2"/>
        <v>0</v>
      </c>
      <c r="Z7" s="172">
        <f t="shared" si="2"/>
        <v>0</v>
      </c>
      <c r="AA7" s="172">
        <f t="shared" si="2"/>
        <v>0</v>
      </c>
      <c r="AB7" s="172">
        <f t="shared" si="2"/>
        <v>0</v>
      </c>
      <c r="AC7" s="121">
        <f>SUM(C7:AB7)</f>
        <v>0</v>
      </c>
      <c r="AD7" s="3">
        <f>'t1'!M7</f>
        <v>1</v>
      </c>
      <c r="AJ7" s="70"/>
      <c r="AK7" s="70"/>
      <c r="AL7" s="70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121">
        <f>SUM(AJ7:BI7)</f>
        <v>0</v>
      </c>
      <c r="BK7" s="3">
        <f>'t1'!AR7</f>
        <v>0</v>
      </c>
    </row>
    <row r="8" spans="1:63" ht="13.5" customHeight="1">
      <c r="A8" s="58" t="str">
        <f>'t1'!A8</f>
        <v>Direttore amministrativo</v>
      </c>
      <c r="B8" s="74" t="str">
        <f>'t1'!B8</f>
        <v>0D0163</v>
      </c>
      <c r="C8" s="171">
        <f aca="true" t="shared" si="3" ref="C8:C71">ROUND(AJ8,0)</f>
        <v>0</v>
      </c>
      <c r="D8" s="171">
        <f aca="true" t="shared" si="4" ref="D8:D71">ROUND(AK8,0)</f>
        <v>0</v>
      </c>
      <c r="E8" s="171">
        <f aca="true" t="shared" si="5" ref="E8:E71">ROUND(AL8,0)</f>
        <v>0</v>
      </c>
      <c r="F8" s="172">
        <f aca="true" t="shared" si="6" ref="F8:F71">ROUND(AM8,0)</f>
        <v>0</v>
      </c>
      <c r="G8" s="172">
        <f aca="true" t="shared" si="7" ref="G8:G71">ROUND(AN8,0)</f>
        <v>0</v>
      </c>
      <c r="H8" s="172">
        <f aca="true" t="shared" si="8" ref="H8:H71">ROUND(AO8,0)</f>
        <v>0</v>
      </c>
      <c r="I8" s="172">
        <f aca="true" t="shared" si="9" ref="I8:I71">ROUND(AP8,0)</f>
        <v>0</v>
      </c>
      <c r="J8" s="172">
        <f aca="true" t="shared" si="10" ref="J8:J71">ROUND(AQ8,0)</f>
        <v>0</v>
      </c>
      <c r="K8" s="172">
        <f aca="true" t="shared" si="11" ref="K8:K71">ROUND(AR8,0)</f>
        <v>0</v>
      </c>
      <c r="L8" s="172">
        <f aca="true" t="shared" si="12" ref="L8:L71">ROUND(AS8,0)</f>
        <v>0</v>
      </c>
      <c r="M8" s="172">
        <f aca="true" t="shared" si="13" ref="M8:M71">ROUND(AT8,0)</f>
        <v>0</v>
      </c>
      <c r="N8" s="172">
        <f aca="true" t="shared" si="14" ref="N8:N71">ROUND(AU8,0)</f>
        <v>0</v>
      </c>
      <c r="O8" s="172">
        <f aca="true" t="shared" si="15" ref="O8:O71">ROUND(AV8,0)</f>
        <v>0</v>
      </c>
      <c r="P8" s="172">
        <f aca="true" t="shared" si="16" ref="P8:P71">ROUND(AW8,0)</f>
        <v>0</v>
      </c>
      <c r="Q8" s="172">
        <f aca="true" t="shared" si="17" ref="Q8:Q71">ROUND(AX8,0)</f>
        <v>0</v>
      </c>
      <c r="R8" s="172">
        <f aca="true" t="shared" si="18" ref="R8:R71">ROUND(AY8,0)</f>
        <v>0</v>
      </c>
      <c r="S8" s="172">
        <f aca="true" t="shared" si="19" ref="S8:S71">ROUND(AZ8,0)</f>
        <v>0</v>
      </c>
      <c r="T8" s="172">
        <f aca="true" t="shared" si="20" ref="T8:T71">ROUND(BA8,0)</f>
        <v>0</v>
      </c>
      <c r="U8" s="172">
        <f aca="true" t="shared" si="21" ref="U8:U71">ROUND(BB8,0)</f>
        <v>0</v>
      </c>
      <c r="V8" s="172">
        <f aca="true" t="shared" si="22" ref="V8:V71">ROUND(BC8,0)</f>
        <v>0</v>
      </c>
      <c r="W8" s="172">
        <f aca="true" t="shared" si="23" ref="W8:W71">ROUND(BD8,0)</f>
        <v>0</v>
      </c>
      <c r="X8" s="172">
        <f aca="true" t="shared" si="24" ref="X8:X71">ROUND(BE8,0)</f>
        <v>0</v>
      </c>
      <c r="Y8" s="172">
        <f aca="true" t="shared" si="25" ref="Y8:Y71">ROUND(BF8,0)</f>
        <v>0</v>
      </c>
      <c r="Z8" s="172">
        <f aca="true" t="shared" si="26" ref="Z8:Z71">ROUND(BG8,0)</f>
        <v>0</v>
      </c>
      <c r="AA8" s="172">
        <f aca="true" t="shared" si="27" ref="AA8:AA71">ROUND(BH8,0)</f>
        <v>0</v>
      </c>
      <c r="AB8" s="172">
        <f aca="true" t="shared" si="28" ref="AB8:AB71">ROUND(BI8,0)</f>
        <v>0</v>
      </c>
      <c r="AC8" s="121">
        <f aca="true" t="shared" si="29" ref="AC8:AC71">SUM(C8:AB8)</f>
        <v>0</v>
      </c>
      <c r="AD8" s="3">
        <f>'t1'!M8</f>
        <v>1</v>
      </c>
      <c r="AJ8" s="70"/>
      <c r="AK8" s="70"/>
      <c r="AL8" s="70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121">
        <f aca="true" t="shared" si="30" ref="BJ8:BJ71">SUM(AJ8:BI8)</f>
        <v>0</v>
      </c>
      <c r="BK8" s="3">
        <f>'t1'!AR8</f>
        <v>0</v>
      </c>
    </row>
    <row r="9" spans="1:63" ht="13.5" customHeight="1">
      <c r="A9" s="58" t="str">
        <f>'t1'!A9</f>
        <v>Direttore dei servizi sociali</v>
      </c>
      <c r="B9" s="74" t="str">
        <f>'t1'!B9</f>
        <v>0D0484</v>
      </c>
      <c r="C9" s="171">
        <f t="shared" si="3"/>
        <v>0</v>
      </c>
      <c r="D9" s="171">
        <f t="shared" si="4"/>
        <v>0</v>
      </c>
      <c r="E9" s="171">
        <f t="shared" si="5"/>
        <v>0</v>
      </c>
      <c r="F9" s="172">
        <f t="shared" si="6"/>
        <v>0</v>
      </c>
      <c r="G9" s="172">
        <f t="shared" si="7"/>
        <v>0</v>
      </c>
      <c r="H9" s="172">
        <f t="shared" si="8"/>
        <v>0</v>
      </c>
      <c r="I9" s="172">
        <f t="shared" si="9"/>
        <v>0</v>
      </c>
      <c r="J9" s="172">
        <f t="shared" si="10"/>
        <v>0</v>
      </c>
      <c r="K9" s="172">
        <f t="shared" si="11"/>
        <v>0</v>
      </c>
      <c r="L9" s="172">
        <f t="shared" si="12"/>
        <v>0</v>
      </c>
      <c r="M9" s="172">
        <f t="shared" si="13"/>
        <v>0</v>
      </c>
      <c r="N9" s="172">
        <f t="shared" si="14"/>
        <v>0</v>
      </c>
      <c r="O9" s="172">
        <f t="shared" si="15"/>
        <v>0</v>
      </c>
      <c r="P9" s="172">
        <f t="shared" si="16"/>
        <v>0</v>
      </c>
      <c r="Q9" s="172">
        <f t="shared" si="17"/>
        <v>0</v>
      </c>
      <c r="R9" s="172">
        <f t="shared" si="18"/>
        <v>0</v>
      </c>
      <c r="S9" s="172">
        <f t="shared" si="19"/>
        <v>0</v>
      </c>
      <c r="T9" s="172">
        <f t="shared" si="20"/>
        <v>0</v>
      </c>
      <c r="U9" s="172">
        <f t="shared" si="21"/>
        <v>0</v>
      </c>
      <c r="V9" s="172">
        <f t="shared" si="22"/>
        <v>0</v>
      </c>
      <c r="W9" s="172">
        <f t="shared" si="23"/>
        <v>0</v>
      </c>
      <c r="X9" s="172">
        <f t="shared" si="24"/>
        <v>0</v>
      </c>
      <c r="Y9" s="172">
        <f t="shared" si="25"/>
        <v>0</v>
      </c>
      <c r="Z9" s="172">
        <f t="shared" si="26"/>
        <v>0</v>
      </c>
      <c r="AA9" s="172">
        <f t="shared" si="27"/>
        <v>0</v>
      </c>
      <c r="AB9" s="172">
        <f t="shared" si="28"/>
        <v>0</v>
      </c>
      <c r="AC9" s="121">
        <f t="shared" si="29"/>
        <v>0</v>
      </c>
      <c r="AD9" s="3">
        <f>'t1'!M9</f>
        <v>0</v>
      </c>
      <c r="AJ9" s="70"/>
      <c r="AK9" s="70"/>
      <c r="AL9" s="70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121">
        <f t="shared" si="30"/>
        <v>0</v>
      </c>
      <c r="BK9" s="3">
        <f>'t1'!AR9</f>
        <v>0</v>
      </c>
    </row>
    <row r="10" spans="1:63" ht="13.5" customHeight="1">
      <c r="A10" s="58" t="str">
        <f>'t1'!A10</f>
        <v>Dir. Medico con inc. Struttura complessa (rapp. Esclusivo)</v>
      </c>
      <c r="B10" s="74" t="str">
        <f>'t1'!B10</f>
        <v>SD0E33</v>
      </c>
      <c r="C10" s="171">
        <f t="shared" si="3"/>
        <v>29700</v>
      </c>
      <c r="D10" s="171">
        <f t="shared" si="4"/>
        <v>538305</v>
      </c>
      <c r="E10" s="171">
        <f t="shared" si="5"/>
        <v>1072870</v>
      </c>
      <c r="F10" s="172">
        <f t="shared" si="6"/>
        <v>541150</v>
      </c>
      <c r="G10" s="172">
        <f t="shared" si="7"/>
        <v>1028702</v>
      </c>
      <c r="H10" s="172">
        <f t="shared" si="8"/>
        <v>315208</v>
      </c>
      <c r="I10" s="172">
        <f t="shared" si="9"/>
        <v>507375</v>
      </c>
      <c r="J10" s="172">
        <f t="shared" si="10"/>
        <v>4958</v>
      </c>
      <c r="K10" s="172">
        <f t="shared" si="11"/>
        <v>189173</v>
      </c>
      <c r="L10" s="172">
        <f t="shared" si="12"/>
        <v>66009</v>
      </c>
      <c r="M10" s="172">
        <f t="shared" si="13"/>
        <v>0</v>
      </c>
      <c r="N10" s="172">
        <f t="shared" si="14"/>
        <v>0</v>
      </c>
      <c r="O10" s="172">
        <f t="shared" si="15"/>
        <v>0</v>
      </c>
      <c r="P10" s="172">
        <f t="shared" si="16"/>
        <v>5392</v>
      </c>
      <c r="Q10" s="172">
        <f t="shared" si="17"/>
        <v>10037</v>
      </c>
      <c r="R10" s="172">
        <f t="shared" si="18"/>
        <v>0</v>
      </c>
      <c r="S10" s="172">
        <f t="shared" si="19"/>
        <v>0</v>
      </c>
      <c r="T10" s="172">
        <f t="shared" si="20"/>
        <v>0</v>
      </c>
      <c r="U10" s="172">
        <f t="shared" si="21"/>
        <v>0</v>
      </c>
      <c r="V10" s="172">
        <f t="shared" si="22"/>
        <v>0</v>
      </c>
      <c r="W10" s="172">
        <f t="shared" si="23"/>
        <v>0</v>
      </c>
      <c r="X10" s="172">
        <f t="shared" si="24"/>
        <v>350</v>
      </c>
      <c r="Y10" s="172">
        <f t="shared" si="25"/>
        <v>0</v>
      </c>
      <c r="Z10" s="172">
        <f t="shared" si="26"/>
        <v>0</v>
      </c>
      <c r="AA10" s="172">
        <f t="shared" si="27"/>
        <v>0</v>
      </c>
      <c r="AB10" s="172">
        <f t="shared" si="28"/>
        <v>1967</v>
      </c>
      <c r="AC10" s="121">
        <f t="shared" si="29"/>
        <v>4311196</v>
      </c>
      <c r="AD10" s="3">
        <f>'t1'!M10</f>
        <v>1</v>
      </c>
      <c r="AJ10" s="70">
        <v>29700</v>
      </c>
      <c r="AK10" s="70">
        <v>538305</v>
      </c>
      <c r="AL10" s="70">
        <v>1072870</v>
      </c>
      <c r="AM10" s="71">
        <v>541150</v>
      </c>
      <c r="AN10" s="71">
        <v>1028702</v>
      </c>
      <c r="AO10" s="71">
        <v>315208</v>
      </c>
      <c r="AP10" s="71">
        <v>507375</v>
      </c>
      <c r="AQ10" s="71">
        <v>4958</v>
      </c>
      <c r="AR10" s="71">
        <v>189173</v>
      </c>
      <c r="AS10" s="71">
        <v>66009</v>
      </c>
      <c r="AT10" s="71"/>
      <c r="AU10" s="71"/>
      <c r="AV10" s="71"/>
      <c r="AW10" s="71">
        <v>5392</v>
      </c>
      <c r="AX10" s="71">
        <v>10037</v>
      </c>
      <c r="AY10" s="71"/>
      <c r="AZ10" s="71"/>
      <c r="BA10" s="71"/>
      <c r="BB10" s="71"/>
      <c r="BC10" s="71"/>
      <c r="BD10" s="71"/>
      <c r="BE10" s="71">
        <v>350</v>
      </c>
      <c r="BF10" s="71"/>
      <c r="BG10" s="71"/>
      <c r="BH10" s="71"/>
      <c r="BI10" s="71">
        <v>1967</v>
      </c>
      <c r="BJ10" s="121">
        <f t="shared" si="30"/>
        <v>4311196</v>
      </c>
      <c r="BK10" s="3">
        <f>'t1'!AR10</f>
        <v>0</v>
      </c>
    </row>
    <row r="11" spans="1:63" ht="13.5" customHeight="1">
      <c r="A11" s="58" t="str">
        <f>'t1'!A11</f>
        <v>Dir. Medico con inc. di struttura complessa (rapp. Non escl.</v>
      </c>
      <c r="B11" s="74" t="str">
        <f>'t1'!B11</f>
        <v>SD0N33</v>
      </c>
      <c r="C11" s="171">
        <f t="shared" si="3"/>
        <v>0</v>
      </c>
      <c r="D11" s="171">
        <f t="shared" si="4"/>
        <v>0</v>
      </c>
      <c r="E11" s="171">
        <f t="shared" si="5"/>
        <v>0</v>
      </c>
      <c r="F11" s="172">
        <f t="shared" si="6"/>
        <v>0</v>
      </c>
      <c r="G11" s="172">
        <f t="shared" si="7"/>
        <v>0</v>
      </c>
      <c r="H11" s="172">
        <f t="shared" si="8"/>
        <v>0</v>
      </c>
      <c r="I11" s="172">
        <f t="shared" si="9"/>
        <v>0</v>
      </c>
      <c r="J11" s="172">
        <f t="shared" si="10"/>
        <v>0</v>
      </c>
      <c r="K11" s="172">
        <f t="shared" si="11"/>
        <v>0</v>
      </c>
      <c r="L11" s="172">
        <f t="shared" si="12"/>
        <v>0</v>
      </c>
      <c r="M11" s="172">
        <f t="shared" si="13"/>
        <v>0</v>
      </c>
      <c r="N11" s="172">
        <f t="shared" si="14"/>
        <v>0</v>
      </c>
      <c r="O11" s="172">
        <f t="shared" si="15"/>
        <v>0</v>
      </c>
      <c r="P11" s="172">
        <f t="shared" si="16"/>
        <v>0</v>
      </c>
      <c r="Q11" s="172">
        <f t="shared" si="17"/>
        <v>0</v>
      </c>
      <c r="R11" s="172">
        <f t="shared" si="18"/>
        <v>0</v>
      </c>
      <c r="S11" s="172">
        <f t="shared" si="19"/>
        <v>0</v>
      </c>
      <c r="T11" s="172">
        <f t="shared" si="20"/>
        <v>0</v>
      </c>
      <c r="U11" s="172">
        <f t="shared" si="21"/>
        <v>0</v>
      </c>
      <c r="V11" s="172">
        <f t="shared" si="22"/>
        <v>0</v>
      </c>
      <c r="W11" s="172">
        <f t="shared" si="23"/>
        <v>0</v>
      </c>
      <c r="X11" s="172">
        <f t="shared" si="24"/>
        <v>0</v>
      </c>
      <c r="Y11" s="172">
        <f t="shared" si="25"/>
        <v>0</v>
      </c>
      <c r="Z11" s="172">
        <f t="shared" si="26"/>
        <v>0</v>
      </c>
      <c r="AA11" s="172">
        <f t="shared" si="27"/>
        <v>0</v>
      </c>
      <c r="AB11" s="172">
        <f t="shared" si="28"/>
        <v>0</v>
      </c>
      <c r="AC11" s="121">
        <f t="shared" si="29"/>
        <v>0</v>
      </c>
      <c r="AD11" s="3">
        <f>'t1'!M11</f>
        <v>0</v>
      </c>
      <c r="AJ11" s="70"/>
      <c r="AK11" s="70"/>
      <c r="AL11" s="70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121">
        <f t="shared" si="30"/>
        <v>0</v>
      </c>
      <c r="BK11" s="3">
        <f>'t1'!AR11</f>
        <v>0</v>
      </c>
    </row>
    <row r="12" spans="1:63" ht="13.5" customHeight="1">
      <c r="A12" s="58" t="str">
        <f>'t1'!A12</f>
        <v>Dir. Medico con incarico di struttura semplice (rapp. Esclus</v>
      </c>
      <c r="B12" s="74" t="str">
        <f>'t1'!B12</f>
        <v>SD0E34</v>
      </c>
      <c r="C12" s="171">
        <f t="shared" si="3"/>
        <v>36710</v>
      </c>
      <c r="D12" s="171">
        <f t="shared" si="4"/>
        <v>0</v>
      </c>
      <c r="E12" s="171">
        <f t="shared" si="5"/>
        <v>983418</v>
      </c>
      <c r="F12" s="172">
        <f t="shared" si="6"/>
        <v>398044</v>
      </c>
      <c r="G12" s="172">
        <f t="shared" si="7"/>
        <v>806934</v>
      </c>
      <c r="H12" s="172">
        <f t="shared" si="8"/>
        <v>424804</v>
      </c>
      <c r="I12" s="172">
        <f t="shared" si="9"/>
        <v>611430</v>
      </c>
      <c r="J12" s="172">
        <f t="shared" si="10"/>
        <v>4338</v>
      </c>
      <c r="K12" s="172">
        <f t="shared" si="11"/>
        <v>0</v>
      </c>
      <c r="L12" s="172">
        <f t="shared" si="12"/>
        <v>2742</v>
      </c>
      <c r="M12" s="172">
        <f t="shared" si="13"/>
        <v>0</v>
      </c>
      <c r="N12" s="172">
        <f t="shared" si="14"/>
        <v>0</v>
      </c>
      <c r="O12" s="172">
        <f t="shared" si="15"/>
        <v>0</v>
      </c>
      <c r="P12" s="172">
        <f t="shared" si="16"/>
        <v>24696</v>
      </c>
      <c r="Q12" s="172">
        <f t="shared" si="17"/>
        <v>36502</v>
      </c>
      <c r="R12" s="172">
        <f t="shared" si="18"/>
        <v>0</v>
      </c>
      <c r="S12" s="172">
        <f t="shared" si="19"/>
        <v>0</v>
      </c>
      <c r="T12" s="172">
        <f t="shared" si="20"/>
        <v>0</v>
      </c>
      <c r="U12" s="172">
        <f t="shared" si="21"/>
        <v>0</v>
      </c>
      <c r="V12" s="172">
        <f t="shared" si="22"/>
        <v>0</v>
      </c>
      <c r="W12" s="172">
        <f t="shared" si="23"/>
        <v>0</v>
      </c>
      <c r="X12" s="172">
        <f t="shared" si="24"/>
        <v>22650</v>
      </c>
      <c r="Y12" s="172">
        <f t="shared" si="25"/>
        <v>0</v>
      </c>
      <c r="Z12" s="172">
        <f t="shared" si="26"/>
        <v>0</v>
      </c>
      <c r="AA12" s="172">
        <f t="shared" si="27"/>
        <v>0</v>
      </c>
      <c r="AB12" s="172">
        <f t="shared" si="28"/>
        <v>26565</v>
      </c>
      <c r="AC12" s="121">
        <f t="shared" si="29"/>
        <v>3378833</v>
      </c>
      <c r="AD12" s="3">
        <f>'t1'!M12</f>
        <v>1</v>
      </c>
      <c r="AJ12" s="70">
        <v>36710</v>
      </c>
      <c r="AK12" s="70"/>
      <c r="AL12" s="70">
        <v>983418</v>
      </c>
      <c r="AM12" s="71">
        <v>398044</v>
      </c>
      <c r="AN12" s="71">
        <v>806934</v>
      </c>
      <c r="AO12" s="71">
        <v>424804</v>
      </c>
      <c r="AP12" s="71">
        <v>611430</v>
      </c>
      <c r="AQ12" s="71">
        <v>4338</v>
      </c>
      <c r="AR12" s="71"/>
      <c r="AS12" s="71">
        <v>2742</v>
      </c>
      <c r="AT12" s="71"/>
      <c r="AU12" s="71"/>
      <c r="AV12" s="71"/>
      <c r="AW12" s="71">
        <v>24696</v>
      </c>
      <c r="AX12" s="71">
        <v>36502</v>
      </c>
      <c r="AY12" s="71"/>
      <c r="AZ12" s="71"/>
      <c r="BA12" s="71"/>
      <c r="BB12" s="71"/>
      <c r="BC12" s="71"/>
      <c r="BD12" s="71"/>
      <c r="BE12" s="71">
        <v>22650</v>
      </c>
      <c r="BF12" s="71"/>
      <c r="BG12" s="71"/>
      <c r="BH12" s="71"/>
      <c r="BI12" s="71">
        <v>26565</v>
      </c>
      <c r="BJ12" s="121">
        <f t="shared" si="30"/>
        <v>3378833</v>
      </c>
      <c r="BK12" s="3">
        <f>'t1'!AR12</f>
        <v>0</v>
      </c>
    </row>
    <row r="13" spans="1:63" ht="13.5" customHeight="1">
      <c r="A13" s="58" t="str">
        <f>'t1'!A13</f>
        <v>Dir. Medico con incarico struttura semplice (rapp. Non escl.</v>
      </c>
      <c r="B13" s="74" t="str">
        <f>'t1'!B13</f>
        <v>SD0N34</v>
      </c>
      <c r="C13" s="171">
        <f t="shared" si="3"/>
        <v>0</v>
      </c>
      <c r="D13" s="171">
        <f t="shared" si="4"/>
        <v>0</v>
      </c>
      <c r="E13" s="171">
        <f t="shared" si="5"/>
        <v>0</v>
      </c>
      <c r="F13" s="172">
        <f t="shared" si="6"/>
        <v>0</v>
      </c>
      <c r="G13" s="172">
        <f t="shared" si="7"/>
        <v>0</v>
      </c>
      <c r="H13" s="172">
        <f t="shared" si="8"/>
        <v>0</v>
      </c>
      <c r="I13" s="172">
        <f t="shared" si="9"/>
        <v>0</v>
      </c>
      <c r="J13" s="172">
        <f t="shared" si="10"/>
        <v>0</v>
      </c>
      <c r="K13" s="172">
        <f t="shared" si="11"/>
        <v>0</v>
      </c>
      <c r="L13" s="172">
        <f t="shared" si="12"/>
        <v>0</v>
      </c>
      <c r="M13" s="172">
        <f t="shared" si="13"/>
        <v>0</v>
      </c>
      <c r="N13" s="172">
        <f t="shared" si="14"/>
        <v>0</v>
      </c>
      <c r="O13" s="172">
        <f t="shared" si="15"/>
        <v>0</v>
      </c>
      <c r="P13" s="172">
        <f t="shared" si="16"/>
        <v>0</v>
      </c>
      <c r="Q13" s="172">
        <f t="shared" si="17"/>
        <v>0</v>
      </c>
      <c r="R13" s="172">
        <f t="shared" si="18"/>
        <v>0</v>
      </c>
      <c r="S13" s="172">
        <f t="shared" si="19"/>
        <v>0</v>
      </c>
      <c r="T13" s="172">
        <f t="shared" si="20"/>
        <v>0</v>
      </c>
      <c r="U13" s="172">
        <f t="shared" si="21"/>
        <v>0</v>
      </c>
      <c r="V13" s="172">
        <f t="shared" si="22"/>
        <v>0</v>
      </c>
      <c r="W13" s="172">
        <f t="shared" si="23"/>
        <v>0</v>
      </c>
      <c r="X13" s="172">
        <f t="shared" si="24"/>
        <v>0</v>
      </c>
      <c r="Y13" s="172">
        <f t="shared" si="25"/>
        <v>0</v>
      </c>
      <c r="Z13" s="172">
        <f t="shared" si="26"/>
        <v>0</v>
      </c>
      <c r="AA13" s="172">
        <f t="shared" si="27"/>
        <v>0</v>
      </c>
      <c r="AB13" s="172">
        <f t="shared" si="28"/>
        <v>0</v>
      </c>
      <c r="AC13" s="121">
        <f t="shared" si="29"/>
        <v>0</v>
      </c>
      <c r="AD13" s="3">
        <f>'t1'!M13</f>
        <v>0</v>
      </c>
      <c r="AJ13" s="70"/>
      <c r="AK13" s="70"/>
      <c r="AL13" s="70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121">
        <f t="shared" si="30"/>
        <v>0</v>
      </c>
      <c r="BK13" s="3">
        <f>'t1'!AR13</f>
        <v>0</v>
      </c>
    </row>
    <row r="14" spans="1:63" ht="13.5" customHeight="1">
      <c r="A14" s="58" t="str">
        <f>'t1'!A14</f>
        <v>Dirigenti medici con altri incar. Prof.li (rapp. Esclusivo)</v>
      </c>
      <c r="B14" s="74" t="str">
        <f>'t1'!B14</f>
        <v>SD0035</v>
      </c>
      <c r="C14" s="171">
        <f t="shared" si="3"/>
        <v>454691</v>
      </c>
      <c r="D14" s="171">
        <f t="shared" si="4"/>
        <v>9432</v>
      </c>
      <c r="E14" s="171">
        <f t="shared" si="5"/>
        <v>9557933</v>
      </c>
      <c r="F14" s="172">
        <f t="shared" si="6"/>
        <v>3332172</v>
      </c>
      <c r="G14" s="172">
        <f t="shared" si="7"/>
        <v>2799326</v>
      </c>
      <c r="H14" s="172">
        <f t="shared" si="8"/>
        <v>5145396</v>
      </c>
      <c r="I14" s="172">
        <f t="shared" si="9"/>
        <v>7502944</v>
      </c>
      <c r="J14" s="172">
        <f t="shared" si="10"/>
        <v>114260</v>
      </c>
      <c r="K14" s="172">
        <f t="shared" si="11"/>
        <v>0</v>
      </c>
      <c r="L14" s="172">
        <f t="shared" si="12"/>
        <v>1312</v>
      </c>
      <c r="M14" s="172">
        <f t="shared" si="13"/>
        <v>47659</v>
      </c>
      <c r="N14" s="172">
        <f t="shared" si="14"/>
        <v>0</v>
      </c>
      <c r="O14" s="172">
        <f t="shared" si="15"/>
        <v>0</v>
      </c>
      <c r="P14" s="172">
        <f t="shared" si="16"/>
        <v>601030</v>
      </c>
      <c r="Q14" s="172">
        <f t="shared" si="17"/>
        <v>541111</v>
      </c>
      <c r="R14" s="172">
        <f t="shared" si="18"/>
        <v>0</v>
      </c>
      <c r="S14" s="172">
        <f t="shared" si="19"/>
        <v>0</v>
      </c>
      <c r="T14" s="172">
        <f t="shared" si="20"/>
        <v>0</v>
      </c>
      <c r="U14" s="172">
        <f t="shared" si="21"/>
        <v>0</v>
      </c>
      <c r="V14" s="172">
        <f t="shared" si="22"/>
        <v>0</v>
      </c>
      <c r="W14" s="172">
        <f t="shared" si="23"/>
        <v>0</v>
      </c>
      <c r="X14" s="172">
        <f t="shared" si="24"/>
        <v>791700</v>
      </c>
      <c r="Y14" s="172">
        <f t="shared" si="25"/>
        <v>0</v>
      </c>
      <c r="Z14" s="172">
        <f t="shared" si="26"/>
        <v>0</v>
      </c>
      <c r="AA14" s="172">
        <f t="shared" si="27"/>
        <v>1116</v>
      </c>
      <c r="AB14" s="172">
        <f t="shared" si="28"/>
        <v>472109</v>
      </c>
      <c r="AC14" s="121">
        <f t="shared" si="29"/>
        <v>31372191</v>
      </c>
      <c r="AD14" s="3">
        <f>'t1'!M14</f>
        <v>1</v>
      </c>
      <c r="AJ14" s="70">
        <v>454691</v>
      </c>
      <c r="AK14" s="70">
        <v>9432</v>
      </c>
      <c r="AL14" s="70">
        <v>9557933</v>
      </c>
      <c r="AM14" s="71">
        <v>3332172</v>
      </c>
      <c r="AN14" s="71">
        <v>2799326</v>
      </c>
      <c r="AO14" s="71">
        <v>5145396</v>
      </c>
      <c r="AP14" s="71">
        <v>7502944</v>
      </c>
      <c r="AQ14" s="71">
        <v>114260</v>
      </c>
      <c r="AR14" s="71"/>
      <c r="AS14" s="71">
        <v>1312</v>
      </c>
      <c r="AT14" s="71">
        <v>47659</v>
      </c>
      <c r="AU14" s="71"/>
      <c r="AV14" s="71"/>
      <c r="AW14" s="71">
        <v>601030</v>
      </c>
      <c r="AX14" s="71">
        <v>541111</v>
      </c>
      <c r="AY14" s="71"/>
      <c r="AZ14" s="71"/>
      <c r="BA14" s="71"/>
      <c r="BB14" s="71"/>
      <c r="BC14" s="71"/>
      <c r="BD14" s="71"/>
      <c r="BE14" s="71">
        <v>791700</v>
      </c>
      <c r="BF14" s="71"/>
      <c r="BG14" s="71"/>
      <c r="BH14" s="71">
        <v>1116</v>
      </c>
      <c r="BI14" s="71">
        <v>472109</v>
      </c>
      <c r="BJ14" s="121">
        <f t="shared" si="30"/>
        <v>31372191</v>
      </c>
      <c r="BK14" s="3">
        <f>'t1'!AR14</f>
        <v>0</v>
      </c>
    </row>
    <row r="15" spans="1:63" ht="13.5" customHeight="1">
      <c r="A15" s="58" t="str">
        <f>'t1'!A15</f>
        <v>Dirigenti medici con altri incar. Prof.li (rapp. Non escl.)</v>
      </c>
      <c r="B15" s="74" t="str">
        <f>'t1'!B15</f>
        <v>SD0036</v>
      </c>
      <c r="C15" s="171">
        <f t="shared" si="3"/>
        <v>24026</v>
      </c>
      <c r="D15" s="171">
        <f t="shared" si="4"/>
        <v>0</v>
      </c>
      <c r="E15" s="171">
        <f t="shared" si="5"/>
        <v>0</v>
      </c>
      <c r="F15" s="172">
        <f t="shared" si="6"/>
        <v>0</v>
      </c>
      <c r="G15" s="172">
        <f t="shared" si="7"/>
        <v>117042</v>
      </c>
      <c r="H15" s="172">
        <f t="shared" si="8"/>
        <v>2188</v>
      </c>
      <c r="I15" s="172">
        <f t="shared" si="9"/>
        <v>396308</v>
      </c>
      <c r="J15" s="172">
        <f t="shared" si="10"/>
        <v>2169</v>
      </c>
      <c r="K15" s="172">
        <f t="shared" si="11"/>
        <v>0</v>
      </c>
      <c r="L15" s="172">
        <f t="shared" si="12"/>
        <v>0</v>
      </c>
      <c r="M15" s="172">
        <f t="shared" si="13"/>
        <v>0</v>
      </c>
      <c r="N15" s="172">
        <f t="shared" si="14"/>
        <v>0</v>
      </c>
      <c r="O15" s="172">
        <f t="shared" si="15"/>
        <v>0</v>
      </c>
      <c r="P15" s="172">
        <f t="shared" si="16"/>
        <v>46260</v>
      </c>
      <c r="Q15" s="172">
        <f t="shared" si="17"/>
        <v>48682</v>
      </c>
      <c r="R15" s="172">
        <f t="shared" si="18"/>
        <v>0</v>
      </c>
      <c r="S15" s="172">
        <f t="shared" si="19"/>
        <v>0</v>
      </c>
      <c r="T15" s="172">
        <f t="shared" si="20"/>
        <v>0</v>
      </c>
      <c r="U15" s="172">
        <f t="shared" si="21"/>
        <v>0</v>
      </c>
      <c r="V15" s="172">
        <f t="shared" si="22"/>
        <v>0</v>
      </c>
      <c r="W15" s="172">
        <f t="shared" si="23"/>
        <v>0</v>
      </c>
      <c r="X15" s="172">
        <f t="shared" si="24"/>
        <v>50400</v>
      </c>
      <c r="Y15" s="172">
        <f t="shared" si="25"/>
        <v>0</v>
      </c>
      <c r="Z15" s="172">
        <f t="shared" si="26"/>
        <v>0</v>
      </c>
      <c r="AA15" s="172">
        <f t="shared" si="27"/>
        <v>0</v>
      </c>
      <c r="AB15" s="172">
        <f t="shared" si="28"/>
        <v>17524</v>
      </c>
      <c r="AC15" s="121">
        <f t="shared" si="29"/>
        <v>704599</v>
      </c>
      <c r="AD15" s="3">
        <f>'t1'!M15</f>
        <v>1</v>
      </c>
      <c r="AJ15" s="70">
        <v>24026</v>
      </c>
      <c r="AK15" s="70"/>
      <c r="AL15" s="70"/>
      <c r="AM15" s="71"/>
      <c r="AN15" s="71">
        <v>117042</v>
      </c>
      <c r="AO15" s="71">
        <v>2188</v>
      </c>
      <c r="AP15" s="71">
        <v>396308</v>
      </c>
      <c r="AQ15" s="71">
        <v>2169</v>
      </c>
      <c r="AR15" s="71"/>
      <c r="AS15" s="71"/>
      <c r="AT15" s="71"/>
      <c r="AU15" s="71"/>
      <c r="AV15" s="71"/>
      <c r="AW15" s="71">
        <v>46260</v>
      </c>
      <c r="AX15" s="71">
        <v>48682</v>
      </c>
      <c r="AY15" s="71"/>
      <c r="AZ15" s="71"/>
      <c r="BA15" s="71"/>
      <c r="BB15" s="71"/>
      <c r="BC15" s="71"/>
      <c r="BD15" s="71"/>
      <c r="BE15" s="71">
        <v>50400</v>
      </c>
      <c r="BF15" s="71"/>
      <c r="BG15" s="71"/>
      <c r="BH15" s="71"/>
      <c r="BI15" s="71">
        <v>17524</v>
      </c>
      <c r="BJ15" s="121">
        <f t="shared" si="30"/>
        <v>704599</v>
      </c>
      <c r="BK15" s="3">
        <f>'t1'!AR15</f>
        <v>0</v>
      </c>
    </row>
    <row r="16" spans="1:63" ht="13.5" customHeight="1">
      <c r="A16" s="58" t="str">
        <f>'t1'!A16</f>
        <v>Dir. Medici a t.  Determinato(art. 15-septies d.lgs. 502/92)</v>
      </c>
      <c r="B16" s="74" t="str">
        <f>'t1'!B16</f>
        <v>SD0597</v>
      </c>
      <c r="C16" s="171">
        <f t="shared" si="3"/>
        <v>0</v>
      </c>
      <c r="D16" s="171">
        <f t="shared" si="4"/>
        <v>0</v>
      </c>
      <c r="E16" s="171">
        <f t="shared" si="5"/>
        <v>0</v>
      </c>
      <c r="F16" s="172">
        <f t="shared" si="6"/>
        <v>0</v>
      </c>
      <c r="G16" s="172">
        <f t="shared" si="7"/>
        <v>0</v>
      </c>
      <c r="H16" s="172">
        <f t="shared" si="8"/>
        <v>0</v>
      </c>
      <c r="I16" s="172">
        <f t="shared" si="9"/>
        <v>0</v>
      </c>
      <c r="J16" s="172">
        <f t="shared" si="10"/>
        <v>0</v>
      </c>
      <c r="K16" s="172">
        <f t="shared" si="11"/>
        <v>0</v>
      </c>
      <c r="L16" s="172">
        <f t="shared" si="12"/>
        <v>0</v>
      </c>
      <c r="M16" s="172">
        <f t="shared" si="13"/>
        <v>0</v>
      </c>
      <c r="N16" s="172">
        <f t="shared" si="14"/>
        <v>0</v>
      </c>
      <c r="O16" s="172">
        <f t="shared" si="15"/>
        <v>0</v>
      </c>
      <c r="P16" s="172">
        <f t="shared" si="16"/>
        <v>0</v>
      </c>
      <c r="Q16" s="172">
        <f t="shared" si="17"/>
        <v>0</v>
      </c>
      <c r="R16" s="172">
        <f t="shared" si="18"/>
        <v>0</v>
      </c>
      <c r="S16" s="172">
        <f t="shared" si="19"/>
        <v>0</v>
      </c>
      <c r="T16" s="172">
        <f t="shared" si="20"/>
        <v>0</v>
      </c>
      <c r="U16" s="172">
        <f t="shared" si="21"/>
        <v>0</v>
      </c>
      <c r="V16" s="172">
        <f t="shared" si="22"/>
        <v>0</v>
      </c>
      <c r="W16" s="172">
        <f t="shared" si="23"/>
        <v>0</v>
      </c>
      <c r="X16" s="172">
        <f t="shared" si="24"/>
        <v>0</v>
      </c>
      <c r="Y16" s="172">
        <f t="shared" si="25"/>
        <v>0</v>
      </c>
      <c r="Z16" s="172">
        <f t="shared" si="26"/>
        <v>0</v>
      </c>
      <c r="AA16" s="172">
        <f t="shared" si="27"/>
        <v>0</v>
      </c>
      <c r="AB16" s="172">
        <f t="shared" si="28"/>
        <v>0</v>
      </c>
      <c r="AC16" s="121">
        <f t="shared" si="29"/>
        <v>0</v>
      </c>
      <c r="AD16" s="3">
        <f>'t1'!M16</f>
        <v>0</v>
      </c>
      <c r="AJ16" s="70"/>
      <c r="AK16" s="70"/>
      <c r="AL16" s="70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121">
        <f t="shared" si="30"/>
        <v>0</v>
      </c>
      <c r="BK16" s="3">
        <f>'t1'!AR16</f>
        <v>0</v>
      </c>
    </row>
    <row r="17" spans="1:63" ht="13.5" customHeight="1">
      <c r="A17" s="58" t="str">
        <f>'t1'!A17</f>
        <v>Veterinari con inc. di struttura complessa (rapp.esclusivo)</v>
      </c>
      <c r="B17" s="74" t="str">
        <f>'t1'!B17</f>
        <v>SD0E74</v>
      </c>
      <c r="C17" s="171">
        <f t="shared" si="3"/>
        <v>945</v>
      </c>
      <c r="D17" s="171">
        <f t="shared" si="4"/>
        <v>9432</v>
      </c>
      <c r="E17" s="171">
        <f t="shared" si="5"/>
        <v>34104</v>
      </c>
      <c r="F17" s="172">
        <f t="shared" si="6"/>
        <v>17913</v>
      </c>
      <c r="G17" s="172">
        <f t="shared" si="7"/>
        <v>33780</v>
      </c>
      <c r="H17" s="172">
        <f t="shared" si="8"/>
        <v>9802</v>
      </c>
      <c r="I17" s="172">
        <f t="shared" si="9"/>
        <v>18231</v>
      </c>
      <c r="J17" s="172">
        <f t="shared" si="10"/>
        <v>0</v>
      </c>
      <c r="K17" s="172">
        <f t="shared" si="11"/>
        <v>0</v>
      </c>
      <c r="L17" s="172">
        <f t="shared" si="12"/>
        <v>8657</v>
      </c>
      <c r="M17" s="172">
        <f t="shared" si="13"/>
        <v>0</v>
      </c>
      <c r="N17" s="172">
        <f t="shared" si="14"/>
        <v>0</v>
      </c>
      <c r="O17" s="172">
        <f t="shared" si="15"/>
        <v>0</v>
      </c>
      <c r="P17" s="172">
        <f t="shared" si="16"/>
        <v>1446</v>
      </c>
      <c r="Q17" s="172">
        <f t="shared" si="17"/>
        <v>977</v>
      </c>
      <c r="R17" s="172">
        <f t="shared" si="18"/>
        <v>0</v>
      </c>
      <c r="S17" s="172">
        <f t="shared" si="19"/>
        <v>0</v>
      </c>
      <c r="T17" s="172">
        <f t="shared" si="20"/>
        <v>0</v>
      </c>
      <c r="U17" s="172">
        <f t="shared" si="21"/>
        <v>0</v>
      </c>
      <c r="V17" s="172">
        <f t="shared" si="22"/>
        <v>0</v>
      </c>
      <c r="W17" s="172">
        <f t="shared" si="23"/>
        <v>0</v>
      </c>
      <c r="X17" s="172">
        <f t="shared" si="24"/>
        <v>0</v>
      </c>
      <c r="Y17" s="172">
        <f t="shared" si="25"/>
        <v>0</v>
      </c>
      <c r="Z17" s="172">
        <f t="shared" si="26"/>
        <v>0</v>
      </c>
      <c r="AA17" s="172">
        <f t="shared" si="27"/>
        <v>0</v>
      </c>
      <c r="AB17" s="172">
        <f t="shared" si="28"/>
        <v>123</v>
      </c>
      <c r="AC17" s="121">
        <f t="shared" si="29"/>
        <v>135410</v>
      </c>
      <c r="AD17" s="3">
        <f>'t1'!M17</f>
        <v>1</v>
      </c>
      <c r="AJ17" s="70">
        <v>945</v>
      </c>
      <c r="AK17" s="70">
        <v>9432</v>
      </c>
      <c r="AL17" s="70">
        <v>34104</v>
      </c>
      <c r="AM17" s="71">
        <v>17913</v>
      </c>
      <c r="AN17" s="71">
        <v>33780</v>
      </c>
      <c r="AO17" s="71">
        <v>9802</v>
      </c>
      <c r="AP17" s="71">
        <v>18231</v>
      </c>
      <c r="AQ17" s="71"/>
      <c r="AR17" s="71"/>
      <c r="AS17" s="71">
        <v>8657</v>
      </c>
      <c r="AT17" s="71"/>
      <c r="AU17" s="71"/>
      <c r="AV17" s="71"/>
      <c r="AW17" s="71">
        <v>1446</v>
      </c>
      <c r="AX17" s="71">
        <v>977</v>
      </c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>
        <v>123</v>
      </c>
      <c r="BJ17" s="121">
        <f t="shared" si="30"/>
        <v>135410</v>
      </c>
      <c r="BK17" s="3">
        <f>'t1'!AR17</f>
        <v>0</v>
      </c>
    </row>
    <row r="18" spans="1:63" ht="13.5" customHeight="1">
      <c r="A18" s="58" t="str">
        <f>'t1'!A18</f>
        <v>Veterinari con inc. di struttura complessa (rapp. Non escl.)</v>
      </c>
      <c r="B18" s="74" t="str">
        <f>'t1'!B18</f>
        <v>SD0N74</v>
      </c>
      <c r="C18" s="171">
        <f t="shared" si="3"/>
        <v>0</v>
      </c>
      <c r="D18" s="171">
        <f t="shared" si="4"/>
        <v>0</v>
      </c>
      <c r="E18" s="171">
        <f t="shared" si="5"/>
        <v>0</v>
      </c>
      <c r="F18" s="172">
        <f t="shared" si="6"/>
        <v>0</v>
      </c>
      <c r="G18" s="172">
        <f t="shared" si="7"/>
        <v>0</v>
      </c>
      <c r="H18" s="172">
        <f t="shared" si="8"/>
        <v>0</v>
      </c>
      <c r="I18" s="172">
        <f t="shared" si="9"/>
        <v>0</v>
      </c>
      <c r="J18" s="172">
        <f t="shared" si="10"/>
        <v>0</v>
      </c>
      <c r="K18" s="172">
        <f t="shared" si="11"/>
        <v>0</v>
      </c>
      <c r="L18" s="172">
        <f t="shared" si="12"/>
        <v>0</v>
      </c>
      <c r="M18" s="172">
        <f t="shared" si="13"/>
        <v>0</v>
      </c>
      <c r="N18" s="172">
        <f t="shared" si="14"/>
        <v>0</v>
      </c>
      <c r="O18" s="172">
        <f t="shared" si="15"/>
        <v>0</v>
      </c>
      <c r="P18" s="172">
        <f t="shared" si="16"/>
        <v>0</v>
      </c>
      <c r="Q18" s="172">
        <f t="shared" si="17"/>
        <v>0</v>
      </c>
      <c r="R18" s="172">
        <f t="shared" si="18"/>
        <v>0</v>
      </c>
      <c r="S18" s="172">
        <f t="shared" si="19"/>
        <v>0</v>
      </c>
      <c r="T18" s="172">
        <f t="shared" si="20"/>
        <v>0</v>
      </c>
      <c r="U18" s="172">
        <f t="shared" si="21"/>
        <v>0</v>
      </c>
      <c r="V18" s="172">
        <f t="shared" si="22"/>
        <v>0</v>
      </c>
      <c r="W18" s="172">
        <f t="shared" si="23"/>
        <v>0</v>
      </c>
      <c r="X18" s="172">
        <f t="shared" si="24"/>
        <v>0</v>
      </c>
      <c r="Y18" s="172">
        <f t="shared" si="25"/>
        <v>0</v>
      </c>
      <c r="Z18" s="172">
        <f t="shared" si="26"/>
        <v>0</v>
      </c>
      <c r="AA18" s="172">
        <f t="shared" si="27"/>
        <v>0</v>
      </c>
      <c r="AB18" s="172">
        <f t="shared" si="28"/>
        <v>0</v>
      </c>
      <c r="AC18" s="121">
        <f t="shared" si="29"/>
        <v>0</v>
      </c>
      <c r="AD18" s="3">
        <f>'t1'!M18</f>
        <v>0</v>
      </c>
      <c r="AJ18" s="70"/>
      <c r="AK18" s="70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121">
        <f t="shared" si="30"/>
        <v>0</v>
      </c>
      <c r="BK18" s="3">
        <f>'t1'!AR18</f>
        <v>0</v>
      </c>
    </row>
    <row r="19" spans="1:63" ht="13.5" customHeight="1">
      <c r="A19" s="58" t="str">
        <f>'t1'!A19</f>
        <v>Veterinari con inc. di struttura semplice (rapp. Esclusivo)</v>
      </c>
      <c r="B19" s="74" t="str">
        <f>'t1'!B19</f>
        <v>SD0E73</v>
      </c>
      <c r="C19" s="171">
        <f t="shared" si="3"/>
        <v>2834</v>
      </c>
      <c r="D19" s="171">
        <f t="shared" si="4"/>
        <v>0</v>
      </c>
      <c r="E19" s="171">
        <f t="shared" si="5"/>
        <v>76750</v>
      </c>
      <c r="F19" s="172">
        <f t="shared" si="6"/>
        <v>30894</v>
      </c>
      <c r="G19" s="172">
        <f t="shared" si="7"/>
        <v>57721</v>
      </c>
      <c r="H19" s="172">
        <f t="shared" si="8"/>
        <v>29405</v>
      </c>
      <c r="I19" s="172">
        <f t="shared" si="9"/>
        <v>46946</v>
      </c>
      <c r="J19" s="172">
        <f t="shared" si="10"/>
        <v>0</v>
      </c>
      <c r="K19" s="172">
        <f t="shared" si="11"/>
        <v>0</v>
      </c>
      <c r="L19" s="172">
        <f t="shared" si="12"/>
        <v>38</v>
      </c>
      <c r="M19" s="172">
        <f t="shared" si="13"/>
        <v>0</v>
      </c>
      <c r="N19" s="172">
        <f t="shared" si="14"/>
        <v>0</v>
      </c>
      <c r="O19" s="172">
        <f t="shared" si="15"/>
        <v>0</v>
      </c>
      <c r="P19" s="172">
        <f t="shared" si="16"/>
        <v>4338</v>
      </c>
      <c r="Q19" s="172">
        <f t="shared" si="17"/>
        <v>4856</v>
      </c>
      <c r="R19" s="172">
        <f t="shared" si="18"/>
        <v>0</v>
      </c>
      <c r="S19" s="172">
        <f t="shared" si="19"/>
        <v>0</v>
      </c>
      <c r="T19" s="172">
        <f t="shared" si="20"/>
        <v>0</v>
      </c>
      <c r="U19" s="172">
        <f t="shared" si="21"/>
        <v>0</v>
      </c>
      <c r="V19" s="172">
        <f t="shared" si="22"/>
        <v>0</v>
      </c>
      <c r="W19" s="172">
        <f t="shared" si="23"/>
        <v>0</v>
      </c>
      <c r="X19" s="172">
        <f t="shared" si="24"/>
        <v>0</v>
      </c>
      <c r="Y19" s="172">
        <f t="shared" si="25"/>
        <v>0</v>
      </c>
      <c r="Z19" s="172">
        <f t="shared" si="26"/>
        <v>0</v>
      </c>
      <c r="AA19" s="172">
        <f t="shared" si="27"/>
        <v>0</v>
      </c>
      <c r="AB19" s="172">
        <f t="shared" si="28"/>
        <v>507</v>
      </c>
      <c r="AC19" s="121">
        <f t="shared" si="29"/>
        <v>254289</v>
      </c>
      <c r="AD19" s="3">
        <f>'t1'!M19</f>
        <v>1</v>
      </c>
      <c r="AJ19" s="70">
        <v>2834</v>
      </c>
      <c r="AK19" s="70"/>
      <c r="AL19" s="70">
        <v>76750</v>
      </c>
      <c r="AM19" s="71">
        <v>30894</v>
      </c>
      <c r="AN19" s="71">
        <v>57721</v>
      </c>
      <c r="AO19" s="71">
        <v>29405</v>
      </c>
      <c r="AP19" s="71">
        <v>46946</v>
      </c>
      <c r="AQ19" s="71"/>
      <c r="AR19" s="71"/>
      <c r="AS19" s="71">
        <v>38</v>
      </c>
      <c r="AT19" s="71"/>
      <c r="AU19" s="71"/>
      <c r="AV19" s="71"/>
      <c r="AW19" s="71">
        <v>4338</v>
      </c>
      <c r="AX19" s="71">
        <v>4856</v>
      </c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>
        <v>507</v>
      </c>
      <c r="BJ19" s="121">
        <f t="shared" si="30"/>
        <v>254289</v>
      </c>
      <c r="BK19" s="3">
        <f>'t1'!AR19</f>
        <v>0</v>
      </c>
    </row>
    <row r="20" spans="1:63" ht="13.5" customHeight="1">
      <c r="A20" s="58" t="str">
        <f>'t1'!A20</f>
        <v>Veterinari con inc. di struttura semplice (rapp. Non escl.)</v>
      </c>
      <c r="B20" s="74" t="str">
        <f>'t1'!B20</f>
        <v>SD0N73</v>
      </c>
      <c r="C20" s="171">
        <f t="shared" si="3"/>
        <v>0</v>
      </c>
      <c r="D20" s="171">
        <f t="shared" si="4"/>
        <v>0</v>
      </c>
      <c r="E20" s="171">
        <f t="shared" si="5"/>
        <v>0</v>
      </c>
      <c r="F20" s="172">
        <f t="shared" si="6"/>
        <v>0</v>
      </c>
      <c r="G20" s="172">
        <f t="shared" si="7"/>
        <v>0</v>
      </c>
      <c r="H20" s="172">
        <f t="shared" si="8"/>
        <v>0</v>
      </c>
      <c r="I20" s="172">
        <f t="shared" si="9"/>
        <v>0</v>
      </c>
      <c r="J20" s="172">
        <f t="shared" si="10"/>
        <v>0</v>
      </c>
      <c r="K20" s="172">
        <f t="shared" si="11"/>
        <v>0</v>
      </c>
      <c r="L20" s="172">
        <f t="shared" si="12"/>
        <v>0</v>
      </c>
      <c r="M20" s="172">
        <f t="shared" si="13"/>
        <v>0</v>
      </c>
      <c r="N20" s="172">
        <f t="shared" si="14"/>
        <v>0</v>
      </c>
      <c r="O20" s="172">
        <f t="shared" si="15"/>
        <v>0</v>
      </c>
      <c r="P20" s="172">
        <f t="shared" si="16"/>
        <v>0</v>
      </c>
      <c r="Q20" s="172">
        <f t="shared" si="17"/>
        <v>0</v>
      </c>
      <c r="R20" s="172">
        <f t="shared" si="18"/>
        <v>0</v>
      </c>
      <c r="S20" s="172">
        <f t="shared" si="19"/>
        <v>0</v>
      </c>
      <c r="T20" s="172">
        <f t="shared" si="20"/>
        <v>0</v>
      </c>
      <c r="U20" s="172">
        <f t="shared" si="21"/>
        <v>0</v>
      </c>
      <c r="V20" s="172">
        <f t="shared" si="22"/>
        <v>0</v>
      </c>
      <c r="W20" s="172">
        <f t="shared" si="23"/>
        <v>0</v>
      </c>
      <c r="X20" s="172">
        <f t="shared" si="24"/>
        <v>0</v>
      </c>
      <c r="Y20" s="172">
        <f t="shared" si="25"/>
        <v>0</v>
      </c>
      <c r="Z20" s="172">
        <f t="shared" si="26"/>
        <v>0</v>
      </c>
      <c r="AA20" s="172">
        <f t="shared" si="27"/>
        <v>0</v>
      </c>
      <c r="AB20" s="172">
        <f t="shared" si="28"/>
        <v>0</v>
      </c>
      <c r="AC20" s="121">
        <f t="shared" si="29"/>
        <v>0</v>
      </c>
      <c r="AD20" s="3">
        <f>'t1'!M20</f>
        <v>0</v>
      </c>
      <c r="AJ20" s="70"/>
      <c r="AK20" s="70"/>
      <c r="AL20" s="70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121">
        <f t="shared" si="30"/>
        <v>0</v>
      </c>
      <c r="BK20" s="3">
        <f>'t1'!AR20</f>
        <v>0</v>
      </c>
    </row>
    <row r="21" spans="1:63" ht="13.5" customHeight="1">
      <c r="A21" s="58" t="str">
        <f>'t1'!A21</f>
        <v>Veterinari con altri incar. Prof.li (rapp. Esclusivo)</v>
      </c>
      <c r="B21" s="74" t="str">
        <f>'t1'!B21</f>
        <v>SD0A73</v>
      </c>
      <c r="C21" s="171">
        <f t="shared" si="3"/>
        <v>18395</v>
      </c>
      <c r="D21" s="171">
        <f t="shared" si="4"/>
        <v>0</v>
      </c>
      <c r="E21" s="171">
        <f t="shared" si="5"/>
        <v>457971</v>
      </c>
      <c r="F21" s="172">
        <f t="shared" si="6"/>
        <v>167037</v>
      </c>
      <c r="G21" s="172">
        <f t="shared" si="7"/>
        <v>227898</v>
      </c>
      <c r="H21" s="172">
        <f t="shared" si="8"/>
        <v>187003</v>
      </c>
      <c r="I21" s="172">
        <f t="shared" si="9"/>
        <v>303935</v>
      </c>
      <c r="J21" s="172">
        <f t="shared" si="10"/>
        <v>0</v>
      </c>
      <c r="K21" s="172">
        <f t="shared" si="11"/>
        <v>0</v>
      </c>
      <c r="L21" s="172">
        <f t="shared" si="12"/>
        <v>0</v>
      </c>
      <c r="M21" s="172">
        <f t="shared" si="13"/>
        <v>0</v>
      </c>
      <c r="N21" s="172">
        <f t="shared" si="14"/>
        <v>0</v>
      </c>
      <c r="O21" s="172">
        <f t="shared" si="15"/>
        <v>0</v>
      </c>
      <c r="P21" s="172">
        <f t="shared" si="16"/>
        <v>26851</v>
      </c>
      <c r="Q21" s="172">
        <f t="shared" si="17"/>
        <v>28595</v>
      </c>
      <c r="R21" s="172">
        <f t="shared" si="18"/>
        <v>0</v>
      </c>
      <c r="S21" s="172">
        <f t="shared" si="19"/>
        <v>0</v>
      </c>
      <c r="T21" s="172">
        <f t="shared" si="20"/>
        <v>0</v>
      </c>
      <c r="U21" s="172">
        <f t="shared" si="21"/>
        <v>0</v>
      </c>
      <c r="V21" s="172">
        <f t="shared" si="22"/>
        <v>0</v>
      </c>
      <c r="W21" s="172">
        <f t="shared" si="23"/>
        <v>0</v>
      </c>
      <c r="X21" s="172">
        <f t="shared" si="24"/>
        <v>0</v>
      </c>
      <c r="Y21" s="172">
        <f t="shared" si="25"/>
        <v>0</v>
      </c>
      <c r="Z21" s="172">
        <f t="shared" si="26"/>
        <v>0</v>
      </c>
      <c r="AA21" s="172">
        <f t="shared" si="27"/>
        <v>0</v>
      </c>
      <c r="AB21" s="172">
        <f t="shared" si="28"/>
        <v>3604</v>
      </c>
      <c r="AC21" s="121">
        <f t="shared" si="29"/>
        <v>1421289</v>
      </c>
      <c r="AD21" s="3">
        <f>'t1'!M21</f>
        <v>1</v>
      </c>
      <c r="AJ21" s="70">
        <v>18395</v>
      </c>
      <c r="AK21" s="70"/>
      <c r="AL21" s="70">
        <v>457971</v>
      </c>
      <c r="AM21" s="71">
        <v>167037</v>
      </c>
      <c r="AN21" s="71">
        <v>227898</v>
      </c>
      <c r="AO21" s="71">
        <v>187003</v>
      </c>
      <c r="AP21" s="71">
        <v>303935</v>
      </c>
      <c r="AQ21" s="71"/>
      <c r="AR21" s="71"/>
      <c r="AS21" s="71"/>
      <c r="AT21" s="71"/>
      <c r="AU21" s="71"/>
      <c r="AV21" s="71"/>
      <c r="AW21" s="71">
        <v>26851</v>
      </c>
      <c r="AX21" s="71">
        <v>28595</v>
      </c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>
        <v>3604</v>
      </c>
      <c r="BJ21" s="121">
        <f t="shared" si="30"/>
        <v>1421289</v>
      </c>
      <c r="BK21" s="3">
        <f>'t1'!AR21</f>
        <v>0</v>
      </c>
    </row>
    <row r="22" spans="1:63" ht="13.5" customHeight="1">
      <c r="A22" s="58" t="str">
        <f>'t1'!A22</f>
        <v>Veterinari con altri incar. Prof.li (rapp. Non escl.)</v>
      </c>
      <c r="B22" s="74" t="str">
        <f>'t1'!B22</f>
        <v>SD0072</v>
      </c>
      <c r="C22" s="171">
        <f t="shared" si="3"/>
        <v>945</v>
      </c>
      <c r="D22" s="171">
        <f t="shared" si="4"/>
        <v>0</v>
      </c>
      <c r="E22" s="171">
        <f t="shared" si="5"/>
        <v>0</v>
      </c>
      <c r="F22" s="172">
        <f t="shared" si="6"/>
        <v>0</v>
      </c>
      <c r="G22" s="172">
        <f t="shared" si="7"/>
        <v>8067</v>
      </c>
      <c r="H22" s="172">
        <f t="shared" si="8"/>
        <v>0</v>
      </c>
      <c r="I22" s="172">
        <f t="shared" si="9"/>
        <v>15649</v>
      </c>
      <c r="J22" s="172">
        <f t="shared" si="10"/>
        <v>0</v>
      </c>
      <c r="K22" s="172">
        <f t="shared" si="11"/>
        <v>0</v>
      </c>
      <c r="L22" s="172">
        <f t="shared" si="12"/>
        <v>0</v>
      </c>
      <c r="M22" s="172">
        <f t="shared" si="13"/>
        <v>0</v>
      </c>
      <c r="N22" s="172">
        <f t="shared" si="14"/>
        <v>0</v>
      </c>
      <c r="O22" s="172">
        <f t="shared" si="15"/>
        <v>0</v>
      </c>
      <c r="P22" s="172">
        <f t="shared" si="16"/>
        <v>1446</v>
      </c>
      <c r="Q22" s="172">
        <f t="shared" si="17"/>
        <v>1668</v>
      </c>
      <c r="R22" s="172">
        <f t="shared" si="18"/>
        <v>0</v>
      </c>
      <c r="S22" s="172">
        <f t="shared" si="19"/>
        <v>0</v>
      </c>
      <c r="T22" s="172">
        <f t="shared" si="20"/>
        <v>0</v>
      </c>
      <c r="U22" s="172">
        <f t="shared" si="21"/>
        <v>0</v>
      </c>
      <c r="V22" s="172">
        <f t="shared" si="22"/>
        <v>0</v>
      </c>
      <c r="W22" s="172">
        <f t="shared" si="23"/>
        <v>0</v>
      </c>
      <c r="X22" s="172">
        <f t="shared" si="24"/>
        <v>0</v>
      </c>
      <c r="Y22" s="172">
        <f t="shared" si="25"/>
        <v>0</v>
      </c>
      <c r="Z22" s="172">
        <f t="shared" si="26"/>
        <v>0</v>
      </c>
      <c r="AA22" s="172">
        <f t="shared" si="27"/>
        <v>0</v>
      </c>
      <c r="AB22" s="172">
        <f t="shared" si="28"/>
        <v>55</v>
      </c>
      <c r="AC22" s="121">
        <f t="shared" si="29"/>
        <v>27830</v>
      </c>
      <c r="AD22" s="3">
        <f>'t1'!M22</f>
        <v>1</v>
      </c>
      <c r="AJ22" s="70">
        <v>945</v>
      </c>
      <c r="AK22" s="70"/>
      <c r="AL22" s="70"/>
      <c r="AM22" s="71"/>
      <c r="AN22" s="71">
        <v>8067</v>
      </c>
      <c r="AO22" s="71"/>
      <c r="AP22" s="71">
        <v>15649</v>
      </c>
      <c r="AQ22" s="71"/>
      <c r="AR22" s="71"/>
      <c r="AS22" s="71"/>
      <c r="AT22" s="71"/>
      <c r="AU22" s="71"/>
      <c r="AV22" s="71"/>
      <c r="AW22" s="71">
        <v>1446</v>
      </c>
      <c r="AX22" s="71">
        <v>1668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>
        <v>55</v>
      </c>
      <c r="BJ22" s="121">
        <f t="shared" si="30"/>
        <v>27830</v>
      </c>
      <c r="BK22" s="3">
        <f>'t1'!AR22</f>
        <v>0</v>
      </c>
    </row>
    <row r="23" spans="1:63" ht="13.5" customHeight="1">
      <c r="A23" s="58" t="str">
        <f>'t1'!A23</f>
        <v>Veterinari a t. determinato (art. 15-septies d.lgs. 502/92)</v>
      </c>
      <c r="B23" s="74" t="str">
        <f>'t1'!B23</f>
        <v>SD0598</v>
      </c>
      <c r="C23" s="171">
        <f t="shared" si="3"/>
        <v>0</v>
      </c>
      <c r="D23" s="171">
        <f t="shared" si="4"/>
        <v>0</v>
      </c>
      <c r="E23" s="171">
        <f t="shared" si="5"/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9"/>
        <v>0</v>
      </c>
      <c r="J23" s="172">
        <f t="shared" si="10"/>
        <v>0</v>
      </c>
      <c r="K23" s="172">
        <f t="shared" si="11"/>
        <v>0</v>
      </c>
      <c r="L23" s="172">
        <f t="shared" si="12"/>
        <v>0</v>
      </c>
      <c r="M23" s="172">
        <f t="shared" si="13"/>
        <v>0</v>
      </c>
      <c r="N23" s="172">
        <f t="shared" si="14"/>
        <v>0</v>
      </c>
      <c r="O23" s="172">
        <f t="shared" si="15"/>
        <v>0</v>
      </c>
      <c r="P23" s="172">
        <f t="shared" si="16"/>
        <v>0</v>
      </c>
      <c r="Q23" s="172">
        <f t="shared" si="17"/>
        <v>0</v>
      </c>
      <c r="R23" s="172">
        <f t="shared" si="18"/>
        <v>0</v>
      </c>
      <c r="S23" s="172">
        <f t="shared" si="19"/>
        <v>0</v>
      </c>
      <c r="T23" s="172">
        <f t="shared" si="20"/>
        <v>0</v>
      </c>
      <c r="U23" s="172">
        <f t="shared" si="21"/>
        <v>0</v>
      </c>
      <c r="V23" s="172">
        <f t="shared" si="22"/>
        <v>0</v>
      </c>
      <c r="W23" s="172">
        <f t="shared" si="23"/>
        <v>0</v>
      </c>
      <c r="X23" s="172">
        <f t="shared" si="24"/>
        <v>0</v>
      </c>
      <c r="Y23" s="172">
        <f t="shared" si="25"/>
        <v>0</v>
      </c>
      <c r="Z23" s="172">
        <f t="shared" si="26"/>
        <v>0</v>
      </c>
      <c r="AA23" s="172">
        <f t="shared" si="27"/>
        <v>0</v>
      </c>
      <c r="AB23" s="172">
        <f t="shared" si="28"/>
        <v>0</v>
      </c>
      <c r="AC23" s="121">
        <f t="shared" si="29"/>
        <v>0</v>
      </c>
      <c r="AD23" s="3">
        <f>'t1'!M23</f>
        <v>0</v>
      </c>
      <c r="AJ23" s="70"/>
      <c r="AK23" s="70"/>
      <c r="AL23" s="70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121">
        <f t="shared" si="30"/>
        <v>0</v>
      </c>
      <c r="BK23" s="3">
        <f>'t1'!AR23</f>
        <v>0</v>
      </c>
    </row>
    <row r="24" spans="1:63" ht="13.5" customHeight="1">
      <c r="A24" s="58" t="str">
        <f>'t1'!A24</f>
        <v>Odontoiatri con inc. di struttura complessa (rapp. Escl.)</v>
      </c>
      <c r="B24" s="74" t="str">
        <f>'t1'!B24</f>
        <v>SD0E49</v>
      </c>
      <c r="C24" s="171">
        <f t="shared" si="3"/>
        <v>166</v>
      </c>
      <c r="D24" s="171">
        <f t="shared" si="4"/>
        <v>2751</v>
      </c>
      <c r="E24" s="171">
        <f t="shared" si="5"/>
        <v>4974</v>
      </c>
      <c r="F24" s="172">
        <f t="shared" si="6"/>
        <v>1486</v>
      </c>
      <c r="G24" s="172">
        <f t="shared" si="7"/>
        <v>5161</v>
      </c>
      <c r="H24" s="172">
        <f t="shared" si="8"/>
        <v>1429</v>
      </c>
      <c r="I24" s="172">
        <f t="shared" si="9"/>
        <v>2282</v>
      </c>
      <c r="J24" s="172">
        <f t="shared" si="10"/>
        <v>0</v>
      </c>
      <c r="K24" s="172">
        <f t="shared" si="11"/>
        <v>0</v>
      </c>
      <c r="L24" s="172">
        <f t="shared" si="12"/>
        <v>0</v>
      </c>
      <c r="M24" s="172">
        <f t="shared" si="13"/>
        <v>0</v>
      </c>
      <c r="N24" s="172">
        <f t="shared" si="14"/>
        <v>0</v>
      </c>
      <c r="O24" s="172">
        <f t="shared" si="15"/>
        <v>0</v>
      </c>
      <c r="P24" s="172">
        <f t="shared" si="16"/>
        <v>18</v>
      </c>
      <c r="Q24" s="172">
        <f t="shared" si="17"/>
        <v>0</v>
      </c>
      <c r="R24" s="172">
        <f t="shared" si="18"/>
        <v>0</v>
      </c>
      <c r="S24" s="172">
        <f t="shared" si="19"/>
        <v>0</v>
      </c>
      <c r="T24" s="172">
        <f t="shared" si="20"/>
        <v>0</v>
      </c>
      <c r="U24" s="172">
        <f t="shared" si="21"/>
        <v>0</v>
      </c>
      <c r="V24" s="172">
        <f t="shared" si="22"/>
        <v>0</v>
      </c>
      <c r="W24" s="172">
        <f t="shared" si="23"/>
        <v>0</v>
      </c>
      <c r="X24" s="172">
        <f t="shared" si="24"/>
        <v>0</v>
      </c>
      <c r="Y24" s="172">
        <f t="shared" si="25"/>
        <v>0</v>
      </c>
      <c r="Z24" s="172">
        <f t="shared" si="26"/>
        <v>0</v>
      </c>
      <c r="AA24" s="172">
        <f t="shared" si="27"/>
        <v>0</v>
      </c>
      <c r="AB24" s="172">
        <f t="shared" si="28"/>
        <v>0</v>
      </c>
      <c r="AC24" s="121">
        <f t="shared" si="29"/>
        <v>18267</v>
      </c>
      <c r="AD24" s="3">
        <f>'t1'!M24</f>
        <v>1</v>
      </c>
      <c r="AJ24" s="70">
        <v>166</v>
      </c>
      <c r="AK24" s="70">
        <v>2751</v>
      </c>
      <c r="AL24" s="70">
        <v>4974</v>
      </c>
      <c r="AM24" s="71">
        <v>1486</v>
      </c>
      <c r="AN24" s="71">
        <v>5161</v>
      </c>
      <c r="AO24" s="71">
        <v>1429</v>
      </c>
      <c r="AP24" s="71">
        <v>2282</v>
      </c>
      <c r="AQ24" s="71"/>
      <c r="AR24" s="71"/>
      <c r="AS24" s="71"/>
      <c r="AT24" s="71"/>
      <c r="AU24" s="71"/>
      <c r="AV24" s="71"/>
      <c r="AW24" s="71">
        <v>18</v>
      </c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121">
        <f t="shared" si="30"/>
        <v>18267</v>
      </c>
      <c r="BK24" s="3">
        <f>'t1'!AR24</f>
        <v>0</v>
      </c>
    </row>
    <row r="25" spans="1:63" ht="13.5" customHeight="1">
      <c r="A25" s="58" t="str">
        <f>'t1'!A25</f>
        <v>Odontoiatri con inc. di struttura complessa (rapp. Non escl.</v>
      </c>
      <c r="B25" s="74" t="str">
        <f>'t1'!B25</f>
        <v>SD0N49</v>
      </c>
      <c r="C25" s="171">
        <f t="shared" si="3"/>
        <v>0</v>
      </c>
      <c r="D25" s="171">
        <f t="shared" si="4"/>
        <v>0</v>
      </c>
      <c r="E25" s="171">
        <f t="shared" si="5"/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9"/>
        <v>0</v>
      </c>
      <c r="J25" s="172">
        <f t="shared" si="10"/>
        <v>0</v>
      </c>
      <c r="K25" s="172">
        <f t="shared" si="11"/>
        <v>0</v>
      </c>
      <c r="L25" s="172">
        <f t="shared" si="12"/>
        <v>0</v>
      </c>
      <c r="M25" s="172">
        <f t="shared" si="13"/>
        <v>0</v>
      </c>
      <c r="N25" s="172">
        <f t="shared" si="14"/>
        <v>0</v>
      </c>
      <c r="O25" s="172">
        <f t="shared" si="15"/>
        <v>0</v>
      </c>
      <c r="P25" s="172">
        <f t="shared" si="16"/>
        <v>0</v>
      </c>
      <c r="Q25" s="172">
        <f t="shared" si="17"/>
        <v>0</v>
      </c>
      <c r="R25" s="172">
        <f t="shared" si="18"/>
        <v>0</v>
      </c>
      <c r="S25" s="172">
        <f t="shared" si="19"/>
        <v>0</v>
      </c>
      <c r="T25" s="172">
        <f t="shared" si="20"/>
        <v>0</v>
      </c>
      <c r="U25" s="172">
        <f t="shared" si="21"/>
        <v>0</v>
      </c>
      <c r="V25" s="172">
        <f t="shared" si="22"/>
        <v>0</v>
      </c>
      <c r="W25" s="172">
        <f t="shared" si="23"/>
        <v>0</v>
      </c>
      <c r="X25" s="172">
        <f t="shared" si="24"/>
        <v>0</v>
      </c>
      <c r="Y25" s="172">
        <f t="shared" si="25"/>
        <v>0</v>
      </c>
      <c r="Z25" s="172">
        <f t="shared" si="26"/>
        <v>0</v>
      </c>
      <c r="AA25" s="172">
        <f t="shared" si="27"/>
        <v>0</v>
      </c>
      <c r="AB25" s="172">
        <f t="shared" si="28"/>
        <v>0</v>
      </c>
      <c r="AC25" s="121">
        <f t="shared" si="29"/>
        <v>0</v>
      </c>
      <c r="AD25" s="3">
        <f>'t1'!M25</f>
        <v>0</v>
      </c>
      <c r="AJ25" s="70"/>
      <c r="AK25" s="70"/>
      <c r="AL25" s="70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121">
        <f t="shared" si="30"/>
        <v>0</v>
      </c>
      <c r="BK25" s="3">
        <f>'t1'!AR25</f>
        <v>0</v>
      </c>
    </row>
    <row r="26" spans="1:63" ht="13.5" customHeight="1">
      <c r="A26" s="58" t="str">
        <f>'t1'!A26</f>
        <v>Odontoiatri con inc. di struttura semplice (rapp. Esclusivo)</v>
      </c>
      <c r="B26" s="74" t="str">
        <f>'t1'!B26</f>
        <v>SD0E48</v>
      </c>
      <c r="C26" s="171">
        <f t="shared" si="3"/>
        <v>0</v>
      </c>
      <c r="D26" s="171">
        <f t="shared" si="4"/>
        <v>0</v>
      </c>
      <c r="E26" s="171">
        <f t="shared" si="5"/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9"/>
        <v>0</v>
      </c>
      <c r="J26" s="172">
        <f t="shared" si="10"/>
        <v>0</v>
      </c>
      <c r="K26" s="172">
        <f t="shared" si="11"/>
        <v>0</v>
      </c>
      <c r="L26" s="172">
        <f t="shared" si="12"/>
        <v>0</v>
      </c>
      <c r="M26" s="172">
        <f t="shared" si="13"/>
        <v>0</v>
      </c>
      <c r="N26" s="172">
        <f t="shared" si="14"/>
        <v>0</v>
      </c>
      <c r="O26" s="172">
        <f t="shared" si="15"/>
        <v>0</v>
      </c>
      <c r="P26" s="172">
        <f t="shared" si="16"/>
        <v>0</v>
      </c>
      <c r="Q26" s="172">
        <f t="shared" si="17"/>
        <v>0</v>
      </c>
      <c r="R26" s="172">
        <f t="shared" si="18"/>
        <v>0</v>
      </c>
      <c r="S26" s="172">
        <f t="shared" si="19"/>
        <v>0</v>
      </c>
      <c r="T26" s="172">
        <f t="shared" si="20"/>
        <v>0</v>
      </c>
      <c r="U26" s="172">
        <f t="shared" si="21"/>
        <v>0</v>
      </c>
      <c r="V26" s="172">
        <f t="shared" si="22"/>
        <v>0</v>
      </c>
      <c r="W26" s="172">
        <f t="shared" si="23"/>
        <v>0</v>
      </c>
      <c r="X26" s="172">
        <f t="shared" si="24"/>
        <v>0</v>
      </c>
      <c r="Y26" s="172">
        <f t="shared" si="25"/>
        <v>0</v>
      </c>
      <c r="Z26" s="172">
        <f t="shared" si="26"/>
        <v>0</v>
      </c>
      <c r="AA26" s="172">
        <f t="shared" si="27"/>
        <v>0</v>
      </c>
      <c r="AB26" s="172">
        <f t="shared" si="28"/>
        <v>0</v>
      </c>
      <c r="AC26" s="121">
        <f t="shared" si="29"/>
        <v>0</v>
      </c>
      <c r="AD26" s="3">
        <f>'t1'!M26</f>
        <v>0</v>
      </c>
      <c r="AJ26" s="70"/>
      <c r="AK26" s="70"/>
      <c r="AL26" s="70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121">
        <f t="shared" si="30"/>
        <v>0</v>
      </c>
      <c r="BK26" s="3">
        <f>'t1'!AR26</f>
        <v>0</v>
      </c>
    </row>
    <row r="27" spans="1:63" ht="13.5" customHeight="1">
      <c r="A27" s="58" t="str">
        <f>'t1'!A27</f>
        <v>Odontoiatri con inc. di struttura semplice (rapp. Non escl.)</v>
      </c>
      <c r="B27" s="74" t="str">
        <f>'t1'!B27</f>
        <v>SD0N48</v>
      </c>
      <c r="C27" s="171">
        <f t="shared" si="3"/>
        <v>0</v>
      </c>
      <c r="D27" s="171">
        <f t="shared" si="4"/>
        <v>0</v>
      </c>
      <c r="E27" s="171">
        <f t="shared" si="5"/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9"/>
        <v>0</v>
      </c>
      <c r="J27" s="172">
        <f t="shared" si="10"/>
        <v>0</v>
      </c>
      <c r="K27" s="172">
        <f t="shared" si="11"/>
        <v>0</v>
      </c>
      <c r="L27" s="172">
        <f t="shared" si="12"/>
        <v>0</v>
      </c>
      <c r="M27" s="172">
        <f t="shared" si="13"/>
        <v>0</v>
      </c>
      <c r="N27" s="172">
        <f t="shared" si="14"/>
        <v>0</v>
      </c>
      <c r="O27" s="172">
        <f t="shared" si="15"/>
        <v>0</v>
      </c>
      <c r="P27" s="172">
        <f t="shared" si="16"/>
        <v>0</v>
      </c>
      <c r="Q27" s="172">
        <f t="shared" si="17"/>
        <v>0</v>
      </c>
      <c r="R27" s="172">
        <f t="shared" si="18"/>
        <v>0</v>
      </c>
      <c r="S27" s="172">
        <f t="shared" si="19"/>
        <v>0</v>
      </c>
      <c r="T27" s="172">
        <f t="shared" si="20"/>
        <v>0</v>
      </c>
      <c r="U27" s="172">
        <f t="shared" si="21"/>
        <v>0</v>
      </c>
      <c r="V27" s="172">
        <f t="shared" si="22"/>
        <v>0</v>
      </c>
      <c r="W27" s="172">
        <f t="shared" si="23"/>
        <v>0</v>
      </c>
      <c r="X27" s="172">
        <f t="shared" si="24"/>
        <v>0</v>
      </c>
      <c r="Y27" s="172">
        <f t="shared" si="25"/>
        <v>0</v>
      </c>
      <c r="Z27" s="172">
        <f t="shared" si="26"/>
        <v>0</v>
      </c>
      <c r="AA27" s="172">
        <f t="shared" si="27"/>
        <v>0</v>
      </c>
      <c r="AB27" s="172">
        <f t="shared" si="28"/>
        <v>0</v>
      </c>
      <c r="AC27" s="121">
        <f t="shared" si="29"/>
        <v>0</v>
      </c>
      <c r="AD27" s="3">
        <f>'t1'!M27</f>
        <v>0</v>
      </c>
      <c r="AJ27" s="70"/>
      <c r="AK27" s="70"/>
      <c r="AL27" s="70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121">
        <f t="shared" si="30"/>
        <v>0</v>
      </c>
      <c r="BK27" s="3">
        <f>'t1'!AR27</f>
        <v>0</v>
      </c>
    </row>
    <row r="28" spans="1:63" ht="13.5" customHeight="1">
      <c r="A28" s="58" t="str">
        <f>'t1'!A28</f>
        <v>Odontoiatri con altri incar. Prof.li (rapp. Esclusivo)</v>
      </c>
      <c r="B28" s="74" t="str">
        <f>'t1'!B28</f>
        <v>SD0A48</v>
      </c>
      <c r="C28" s="171">
        <f t="shared" si="3"/>
        <v>0</v>
      </c>
      <c r="D28" s="171">
        <f t="shared" si="4"/>
        <v>0</v>
      </c>
      <c r="E28" s="171">
        <f t="shared" si="5"/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9"/>
        <v>0</v>
      </c>
      <c r="J28" s="172">
        <f t="shared" si="10"/>
        <v>0</v>
      </c>
      <c r="K28" s="172">
        <f t="shared" si="11"/>
        <v>0</v>
      </c>
      <c r="L28" s="172">
        <f t="shared" si="12"/>
        <v>0</v>
      </c>
      <c r="M28" s="172">
        <f t="shared" si="13"/>
        <v>0</v>
      </c>
      <c r="N28" s="172">
        <f t="shared" si="14"/>
        <v>0</v>
      </c>
      <c r="O28" s="172">
        <f t="shared" si="15"/>
        <v>0</v>
      </c>
      <c r="P28" s="172">
        <f t="shared" si="16"/>
        <v>0</v>
      </c>
      <c r="Q28" s="172">
        <f t="shared" si="17"/>
        <v>0</v>
      </c>
      <c r="R28" s="172">
        <f t="shared" si="18"/>
        <v>0</v>
      </c>
      <c r="S28" s="172">
        <f t="shared" si="19"/>
        <v>0</v>
      </c>
      <c r="T28" s="172">
        <f t="shared" si="20"/>
        <v>0</v>
      </c>
      <c r="U28" s="172">
        <f t="shared" si="21"/>
        <v>0</v>
      </c>
      <c r="V28" s="172">
        <f t="shared" si="22"/>
        <v>0</v>
      </c>
      <c r="W28" s="172">
        <f t="shared" si="23"/>
        <v>0</v>
      </c>
      <c r="X28" s="172">
        <f t="shared" si="24"/>
        <v>0</v>
      </c>
      <c r="Y28" s="172">
        <f t="shared" si="25"/>
        <v>0</v>
      </c>
      <c r="Z28" s="172">
        <f t="shared" si="26"/>
        <v>0</v>
      </c>
      <c r="AA28" s="172">
        <f t="shared" si="27"/>
        <v>0</v>
      </c>
      <c r="AB28" s="172">
        <f t="shared" si="28"/>
        <v>0</v>
      </c>
      <c r="AC28" s="121">
        <f t="shared" si="29"/>
        <v>0</v>
      </c>
      <c r="AD28" s="3">
        <f>'t1'!M28</f>
        <v>0</v>
      </c>
      <c r="AJ28" s="70"/>
      <c r="AK28" s="70"/>
      <c r="AL28" s="70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121">
        <f t="shared" si="30"/>
        <v>0</v>
      </c>
      <c r="BK28" s="3">
        <f>'t1'!AR28</f>
        <v>0</v>
      </c>
    </row>
    <row r="29" spans="1:63" ht="13.5" customHeight="1">
      <c r="A29" s="58" t="str">
        <f>'t1'!A29</f>
        <v>Odontoiatri con altri incar. Prof.li (rapp. Non escl.)</v>
      </c>
      <c r="B29" s="74" t="str">
        <f>'t1'!B29</f>
        <v>SD0047</v>
      </c>
      <c r="C29" s="171">
        <f t="shared" si="3"/>
        <v>1352</v>
      </c>
      <c r="D29" s="171">
        <f t="shared" si="4"/>
        <v>0</v>
      </c>
      <c r="E29" s="171">
        <f t="shared" si="5"/>
        <v>0</v>
      </c>
      <c r="F29" s="172">
        <f t="shared" si="6"/>
        <v>0</v>
      </c>
      <c r="G29" s="172">
        <f t="shared" si="7"/>
        <v>833</v>
      </c>
      <c r="H29" s="172">
        <f t="shared" si="8"/>
        <v>0</v>
      </c>
      <c r="I29" s="172">
        <f t="shared" si="9"/>
        <v>22363</v>
      </c>
      <c r="J29" s="172">
        <f t="shared" si="10"/>
        <v>0</v>
      </c>
      <c r="K29" s="172">
        <f t="shared" si="11"/>
        <v>0</v>
      </c>
      <c r="L29" s="172">
        <f t="shared" si="12"/>
        <v>0</v>
      </c>
      <c r="M29" s="172">
        <f t="shared" si="13"/>
        <v>0</v>
      </c>
      <c r="N29" s="172">
        <f t="shared" si="14"/>
        <v>0</v>
      </c>
      <c r="O29" s="172">
        <f t="shared" si="15"/>
        <v>0</v>
      </c>
      <c r="P29" s="172">
        <f t="shared" si="16"/>
        <v>410</v>
      </c>
      <c r="Q29" s="172">
        <f t="shared" si="17"/>
        <v>0</v>
      </c>
      <c r="R29" s="172">
        <f t="shared" si="18"/>
        <v>0</v>
      </c>
      <c r="S29" s="172">
        <f t="shared" si="19"/>
        <v>0</v>
      </c>
      <c r="T29" s="172">
        <f t="shared" si="20"/>
        <v>0</v>
      </c>
      <c r="U29" s="172">
        <f t="shared" si="21"/>
        <v>0</v>
      </c>
      <c r="V29" s="172">
        <f t="shared" si="22"/>
        <v>0</v>
      </c>
      <c r="W29" s="172">
        <f t="shared" si="23"/>
        <v>0</v>
      </c>
      <c r="X29" s="172">
        <f t="shared" si="24"/>
        <v>0</v>
      </c>
      <c r="Y29" s="172">
        <f t="shared" si="25"/>
        <v>0</v>
      </c>
      <c r="Z29" s="172">
        <f t="shared" si="26"/>
        <v>0</v>
      </c>
      <c r="AA29" s="172">
        <f t="shared" si="27"/>
        <v>0</v>
      </c>
      <c r="AB29" s="172">
        <f t="shared" si="28"/>
        <v>0</v>
      </c>
      <c r="AC29" s="121">
        <f t="shared" si="29"/>
        <v>24958</v>
      </c>
      <c r="AD29" s="3">
        <f>'t1'!M29</f>
        <v>1</v>
      </c>
      <c r="AJ29" s="70">
        <v>1352</v>
      </c>
      <c r="AK29" s="70"/>
      <c r="AL29" s="70"/>
      <c r="AM29" s="71"/>
      <c r="AN29" s="71">
        <v>833</v>
      </c>
      <c r="AO29" s="71"/>
      <c r="AP29" s="71">
        <v>22363</v>
      </c>
      <c r="AQ29" s="71"/>
      <c r="AR29" s="71"/>
      <c r="AS29" s="71"/>
      <c r="AT29" s="71"/>
      <c r="AU29" s="71"/>
      <c r="AV29" s="71"/>
      <c r="AW29" s="71">
        <v>410</v>
      </c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121">
        <f t="shared" si="30"/>
        <v>24958</v>
      </c>
      <c r="BK29" s="3">
        <f>'t1'!AR29</f>
        <v>0</v>
      </c>
    </row>
    <row r="30" spans="1:63" ht="13.5" customHeight="1">
      <c r="A30" s="58" t="str">
        <f>'t1'!A30</f>
        <v>Odontoiatri a t. determinato (art. 15-septies d.lgs. 502/92)</v>
      </c>
      <c r="B30" s="74" t="str">
        <f>'t1'!B30</f>
        <v>SD0599</v>
      </c>
      <c r="C30" s="171">
        <f t="shared" si="3"/>
        <v>0</v>
      </c>
      <c r="D30" s="171">
        <f t="shared" si="4"/>
        <v>0</v>
      </c>
      <c r="E30" s="171">
        <f t="shared" si="5"/>
        <v>0</v>
      </c>
      <c r="F30" s="172">
        <f t="shared" si="6"/>
        <v>0</v>
      </c>
      <c r="G30" s="172">
        <f t="shared" si="7"/>
        <v>0</v>
      </c>
      <c r="H30" s="172">
        <f t="shared" si="8"/>
        <v>0</v>
      </c>
      <c r="I30" s="172">
        <f t="shared" si="9"/>
        <v>0</v>
      </c>
      <c r="J30" s="172">
        <f t="shared" si="10"/>
        <v>0</v>
      </c>
      <c r="K30" s="172">
        <f t="shared" si="11"/>
        <v>0</v>
      </c>
      <c r="L30" s="172">
        <f t="shared" si="12"/>
        <v>0</v>
      </c>
      <c r="M30" s="172">
        <f t="shared" si="13"/>
        <v>0</v>
      </c>
      <c r="N30" s="172">
        <f t="shared" si="14"/>
        <v>0</v>
      </c>
      <c r="O30" s="172">
        <f t="shared" si="15"/>
        <v>0</v>
      </c>
      <c r="P30" s="172">
        <f t="shared" si="16"/>
        <v>0</v>
      </c>
      <c r="Q30" s="172">
        <f t="shared" si="17"/>
        <v>0</v>
      </c>
      <c r="R30" s="172">
        <f t="shared" si="18"/>
        <v>0</v>
      </c>
      <c r="S30" s="172">
        <f t="shared" si="19"/>
        <v>0</v>
      </c>
      <c r="T30" s="172">
        <f t="shared" si="20"/>
        <v>0</v>
      </c>
      <c r="U30" s="172">
        <f t="shared" si="21"/>
        <v>0</v>
      </c>
      <c r="V30" s="172">
        <f t="shared" si="22"/>
        <v>0</v>
      </c>
      <c r="W30" s="172">
        <f t="shared" si="23"/>
        <v>0</v>
      </c>
      <c r="X30" s="172">
        <f t="shared" si="24"/>
        <v>0</v>
      </c>
      <c r="Y30" s="172">
        <f t="shared" si="25"/>
        <v>0</v>
      </c>
      <c r="Z30" s="172">
        <f t="shared" si="26"/>
        <v>0</v>
      </c>
      <c r="AA30" s="172">
        <f t="shared" si="27"/>
        <v>0</v>
      </c>
      <c r="AB30" s="172">
        <f t="shared" si="28"/>
        <v>0</v>
      </c>
      <c r="AC30" s="121">
        <f t="shared" si="29"/>
        <v>0</v>
      </c>
      <c r="AD30" s="3">
        <f>'t1'!M30</f>
        <v>0</v>
      </c>
      <c r="AJ30" s="70"/>
      <c r="AK30" s="70"/>
      <c r="AL30" s="70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121">
        <f t="shared" si="30"/>
        <v>0</v>
      </c>
      <c r="BK30" s="3">
        <f>'t1'!AR30</f>
        <v>0</v>
      </c>
    </row>
    <row r="31" spans="1:63" ht="13.5" customHeight="1">
      <c r="A31" s="58" t="str">
        <f>'t1'!A31</f>
        <v>Farmacisti con inc. di struttura complessa (rapp. Esclusivo)</v>
      </c>
      <c r="B31" s="74" t="str">
        <f>'t1'!B31</f>
        <v>SD0E39</v>
      </c>
      <c r="C31" s="171">
        <f t="shared" si="3"/>
        <v>945</v>
      </c>
      <c r="D31" s="171">
        <f t="shared" si="4"/>
        <v>18864</v>
      </c>
      <c r="E31" s="171">
        <f t="shared" si="5"/>
        <v>34104</v>
      </c>
      <c r="F31" s="172">
        <f t="shared" si="6"/>
        <v>14258</v>
      </c>
      <c r="G31" s="172">
        <f t="shared" si="7"/>
        <v>41128</v>
      </c>
      <c r="H31" s="172">
        <f t="shared" si="8"/>
        <v>17219</v>
      </c>
      <c r="I31" s="172">
        <f t="shared" si="9"/>
        <v>0</v>
      </c>
      <c r="J31" s="172">
        <f t="shared" si="10"/>
        <v>0</v>
      </c>
      <c r="K31" s="172">
        <f t="shared" si="11"/>
        <v>13348</v>
      </c>
      <c r="L31" s="172">
        <f t="shared" si="12"/>
        <v>0</v>
      </c>
      <c r="M31" s="172">
        <f t="shared" si="13"/>
        <v>0</v>
      </c>
      <c r="N31" s="172">
        <f t="shared" si="14"/>
        <v>0</v>
      </c>
      <c r="O31" s="172">
        <f t="shared" si="15"/>
        <v>0</v>
      </c>
      <c r="P31" s="172">
        <f t="shared" si="16"/>
        <v>0</v>
      </c>
      <c r="Q31" s="172">
        <f t="shared" si="17"/>
        <v>0</v>
      </c>
      <c r="R31" s="172">
        <f t="shared" si="18"/>
        <v>0</v>
      </c>
      <c r="S31" s="172">
        <f t="shared" si="19"/>
        <v>0</v>
      </c>
      <c r="T31" s="172">
        <f t="shared" si="20"/>
        <v>0</v>
      </c>
      <c r="U31" s="172">
        <f t="shared" si="21"/>
        <v>0</v>
      </c>
      <c r="V31" s="172">
        <f t="shared" si="22"/>
        <v>0</v>
      </c>
      <c r="W31" s="172">
        <f t="shared" si="23"/>
        <v>0</v>
      </c>
      <c r="X31" s="172">
        <f t="shared" si="24"/>
        <v>0</v>
      </c>
      <c r="Y31" s="172">
        <f t="shared" si="25"/>
        <v>0</v>
      </c>
      <c r="Z31" s="172">
        <f t="shared" si="26"/>
        <v>0</v>
      </c>
      <c r="AA31" s="172">
        <f t="shared" si="27"/>
        <v>0</v>
      </c>
      <c r="AB31" s="172">
        <f t="shared" si="28"/>
        <v>0</v>
      </c>
      <c r="AC31" s="121">
        <f t="shared" si="29"/>
        <v>139866</v>
      </c>
      <c r="AD31" s="3">
        <f>'t1'!M31</f>
        <v>1</v>
      </c>
      <c r="AJ31" s="70">
        <v>945</v>
      </c>
      <c r="AK31" s="70">
        <v>18864</v>
      </c>
      <c r="AL31" s="70">
        <v>34104</v>
      </c>
      <c r="AM31" s="71">
        <v>14258</v>
      </c>
      <c r="AN31" s="71">
        <v>41128</v>
      </c>
      <c r="AO31" s="71">
        <v>17219</v>
      </c>
      <c r="AP31" s="71"/>
      <c r="AQ31" s="71"/>
      <c r="AR31" s="71">
        <v>13348</v>
      </c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121">
        <f t="shared" si="30"/>
        <v>139866</v>
      </c>
      <c r="BK31" s="3">
        <f>'t1'!AR31</f>
        <v>0</v>
      </c>
    </row>
    <row r="32" spans="1:63" ht="13.5" customHeight="1">
      <c r="A32" s="58" t="str">
        <f>'t1'!A32</f>
        <v>Farmacisti con inc. di struttura complessa (rapp. Non escl.)</v>
      </c>
      <c r="B32" s="74" t="str">
        <f>'t1'!B32</f>
        <v>SD0N39</v>
      </c>
      <c r="C32" s="171">
        <f t="shared" si="3"/>
        <v>0</v>
      </c>
      <c r="D32" s="171">
        <f t="shared" si="4"/>
        <v>0</v>
      </c>
      <c r="E32" s="171">
        <f t="shared" si="5"/>
        <v>0</v>
      </c>
      <c r="F32" s="172">
        <f t="shared" si="6"/>
        <v>0</v>
      </c>
      <c r="G32" s="172">
        <f t="shared" si="7"/>
        <v>0</v>
      </c>
      <c r="H32" s="172">
        <f t="shared" si="8"/>
        <v>0</v>
      </c>
      <c r="I32" s="172">
        <f t="shared" si="9"/>
        <v>0</v>
      </c>
      <c r="J32" s="172">
        <f t="shared" si="10"/>
        <v>0</v>
      </c>
      <c r="K32" s="172">
        <f t="shared" si="11"/>
        <v>0</v>
      </c>
      <c r="L32" s="172">
        <f t="shared" si="12"/>
        <v>0</v>
      </c>
      <c r="M32" s="172">
        <f t="shared" si="13"/>
        <v>0</v>
      </c>
      <c r="N32" s="172">
        <f t="shared" si="14"/>
        <v>0</v>
      </c>
      <c r="O32" s="172">
        <f t="shared" si="15"/>
        <v>0</v>
      </c>
      <c r="P32" s="172">
        <f t="shared" si="16"/>
        <v>0</v>
      </c>
      <c r="Q32" s="172">
        <f t="shared" si="17"/>
        <v>0</v>
      </c>
      <c r="R32" s="172">
        <f t="shared" si="18"/>
        <v>0</v>
      </c>
      <c r="S32" s="172">
        <f t="shared" si="19"/>
        <v>0</v>
      </c>
      <c r="T32" s="172">
        <f t="shared" si="20"/>
        <v>0</v>
      </c>
      <c r="U32" s="172">
        <f t="shared" si="21"/>
        <v>0</v>
      </c>
      <c r="V32" s="172">
        <f t="shared" si="22"/>
        <v>0</v>
      </c>
      <c r="W32" s="172">
        <f t="shared" si="23"/>
        <v>0</v>
      </c>
      <c r="X32" s="172">
        <f t="shared" si="24"/>
        <v>0</v>
      </c>
      <c r="Y32" s="172">
        <f t="shared" si="25"/>
        <v>0</v>
      </c>
      <c r="Z32" s="172">
        <f t="shared" si="26"/>
        <v>0</v>
      </c>
      <c r="AA32" s="172">
        <f t="shared" si="27"/>
        <v>0</v>
      </c>
      <c r="AB32" s="172">
        <f t="shared" si="28"/>
        <v>0</v>
      </c>
      <c r="AC32" s="121">
        <f t="shared" si="29"/>
        <v>0</v>
      </c>
      <c r="AD32" s="3">
        <f>'t1'!M32</f>
        <v>0</v>
      </c>
      <c r="AJ32" s="70"/>
      <c r="AK32" s="70"/>
      <c r="AL32" s="70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121">
        <f t="shared" si="30"/>
        <v>0</v>
      </c>
      <c r="BK32" s="3">
        <f>'t1'!AR32</f>
        <v>0</v>
      </c>
    </row>
    <row r="33" spans="1:63" ht="13.5" customHeight="1">
      <c r="A33" s="58" t="str">
        <f>'t1'!A33</f>
        <v>Farmacisti con inc. di struttura semplice (rapp. Esclusivo)</v>
      </c>
      <c r="B33" s="74" t="str">
        <f>'t1'!B33</f>
        <v>SD0E38</v>
      </c>
      <c r="C33" s="171">
        <f t="shared" si="3"/>
        <v>0</v>
      </c>
      <c r="D33" s="171">
        <f t="shared" si="4"/>
        <v>0</v>
      </c>
      <c r="E33" s="171">
        <f t="shared" si="5"/>
        <v>0</v>
      </c>
      <c r="F33" s="172">
        <f t="shared" si="6"/>
        <v>0</v>
      </c>
      <c r="G33" s="172">
        <f t="shared" si="7"/>
        <v>0</v>
      </c>
      <c r="H33" s="172">
        <f t="shared" si="8"/>
        <v>0</v>
      </c>
      <c r="I33" s="172">
        <f t="shared" si="9"/>
        <v>0</v>
      </c>
      <c r="J33" s="172">
        <f t="shared" si="10"/>
        <v>0</v>
      </c>
      <c r="K33" s="172">
        <f t="shared" si="11"/>
        <v>0</v>
      </c>
      <c r="L33" s="172">
        <f t="shared" si="12"/>
        <v>0</v>
      </c>
      <c r="M33" s="172">
        <f t="shared" si="13"/>
        <v>0</v>
      </c>
      <c r="N33" s="172">
        <f t="shared" si="14"/>
        <v>0</v>
      </c>
      <c r="O33" s="172">
        <f t="shared" si="15"/>
        <v>0</v>
      </c>
      <c r="P33" s="172">
        <f t="shared" si="16"/>
        <v>0</v>
      </c>
      <c r="Q33" s="172">
        <f t="shared" si="17"/>
        <v>0</v>
      </c>
      <c r="R33" s="172">
        <f t="shared" si="18"/>
        <v>0</v>
      </c>
      <c r="S33" s="172">
        <f t="shared" si="19"/>
        <v>0</v>
      </c>
      <c r="T33" s="172">
        <f t="shared" si="20"/>
        <v>0</v>
      </c>
      <c r="U33" s="172">
        <f t="shared" si="21"/>
        <v>0</v>
      </c>
      <c r="V33" s="172">
        <f t="shared" si="22"/>
        <v>0</v>
      </c>
      <c r="W33" s="172">
        <f t="shared" si="23"/>
        <v>0</v>
      </c>
      <c r="X33" s="172">
        <f t="shared" si="24"/>
        <v>0</v>
      </c>
      <c r="Y33" s="172">
        <f t="shared" si="25"/>
        <v>0</v>
      </c>
      <c r="Z33" s="172">
        <f t="shared" si="26"/>
        <v>0</v>
      </c>
      <c r="AA33" s="172">
        <f t="shared" si="27"/>
        <v>0</v>
      </c>
      <c r="AB33" s="172">
        <f t="shared" si="28"/>
        <v>0</v>
      </c>
      <c r="AC33" s="121">
        <f t="shared" si="29"/>
        <v>0</v>
      </c>
      <c r="AD33" s="3">
        <f>'t1'!M33</f>
        <v>0</v>
      </c>
      <c r="AJ33" s="70"/>
      <c r="AK33" s="70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121">
        <f t="shared" si="30"/>
        <v>0</v>
      </c>
      <c r="BK33" s="3">
        <f>'t1'!AR33</f>
        <v>0</v>
      </c>
    </row>
    <row r="34" spans="1:63" ht="13.5" customHeight="1">
      <c r="A34" s="58" t="str">
        <f>'t1'!A34</f>
        <v>Farmacisti con inc. di struttura semplice (rapp. Non escl.)</v>
      </c>
      <c r="B34" s="74" t="str">
        <f>'t1'!B34</f>
        <v>SD0N38</v>
      </c>
      <c r="C34" s="171">
        <f t="shared" si="3"/>
        <v>0</v>
      </c>
      <c r="D34" s="171">
        <f t="shared" si="4"/>
        <v>0</v>
      </c>
      <c r="E34" s="171">
        <f t="shared" si="5"/>
        <v>0</v>
      </c>
      <c r="F34" s="172">
        <f t="shared" si="6"/>
        <v>0</v>
      </c>
      <c r="G34" s="172">
        <f t="shared" si="7"/>
        <v>0</v>
      </c>
      <c r="H34" s="172">
        <f t="shared" si="8"/>
        <v>0</v>
      </c>
      <c r="I34" s="172">
        <f t="shared" si="9"/>
        <v>0</v>
      </c>
      <c r="J34" s="172">
        <f t="shared" si="10"/>
        <v>0</v>
      </c>
      <c r="K34" s="172">
        <f t="shared" si="11"/>
        <v>0</v>
      </c>
      <c r="L34" s="172">
        <f t="shared" si="12"/>
        <v>0</v>
      </c>
      <c r="M34" s="172">
        <f t="shared" si="13"/>
        <v>0</v>
      </c>
      <c r="N34" s="172">
        <f t="shared" si="14"/>
        <v>0</v>
      </c>
      <c r="O34" s="172">
        <f t="shared" si="15"/>
        <v>0</v>
      </c>
      <c r="P34" s="172">
        <f t="shared" si="16"/>
        <v>0</v>
      </c>
      <c r="Q34" s="172">
        <f t="shared" si="17"/>
        <v>0</v>
      </c>
      <c r="R34" s="172">
        <f t="shared" si="18"/>
        <v>0</v>
      </c>
      <c r="S34" s="172">
        <f t="shared" si="19"/>
        <v>0</v>
      </c>
      <c r="T34" s="172">
        <f t="shared" si="20"/>
        <v>0</v>
      </c>
      <c r="U34" s="172">
        <f t="shared" si="21"/>
        <v>0</v>
      </c>
      <c r="V34" s="172">
        <f t="shared" si="22"/>
        <v>0</v>
      </c>
      <c r="W34" s="172">
        <f t="shared" si="23"/>
        <v>0</v>
      </c>
      <c r="X34" s="172">
        <f t="shared" si="24"/>
        <v>0</v>
      </c>
      <c r="Y34" s="172">
        <f t="shared" si="25"/>
        <v>0</v>
      </c>
      <c r="Z34" s="172">
        <f t="shared" si="26"/>
        <v>0</v>
      </c>
      <c r="AA34" s="172">
        <f t="shared" si="27"/>
        <v>0</v>
      </c>
      <c r="AB34" s="172">
        <f t="shared" si="28"/>
        <v>0</v>
      </c>
      <c r="AC34" s="121">
        <f t="shared" si="29"/>
        <v>0</v>
      </c>
      <c r="AD34" s="3">
        <f>'t1'!M34</f>
        <v>0</v>
      </c>
      <c r="AJ34" s="70"/>
      <c r="AK34" s="70"/>
      <c r="AL34" s="70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121">
        <f t="shared" si="30"/>
        <v>0</v>
      </c>
      <c r="BK34" s="3">
        <f>'t1'!AR34</f>
        <v>0</v>
      </c>
    </row>
    <row r="35" spans="1:63" ht="13.5" customHeight="1">
      <c r="A35" s="58" t="str">
        <f>'t1'!A35</f>
        <v>Farmacisti con altri incar. Prof.li (rapp. Esclusivo)</v>
      </c>
      <c r="B35" s="74" t="str">
        <f>'t1'!B35</f>
        <v>SD0A38</v>
      </c>
      <c r="C35" s="171">
        <f t="shared" si="3"/>
        <v>23327</v>
      </c>
      <c r="D35" s="171">
        <f t="shared" si="4"/>
        <v>0</v>
      </c>
      <c r="E35" s="171">
        <f t="shared" si="5"/>
        <v>287133</v>
      </c>
      <c r="F35" s="172">
        <f t="shared" si="6"/>
        <v>149061</v>
      </c>
      <c r="G35" s="172">
        <f t="shared" si="7"/>
        <v>90340</v>
      </c>
      <c r="H35" s="172">
        <f t="shared" si="8"/>
        <v>403229</v>
      </c>
      <c r="I35" s="172">
        <f t="shared" si="9"/>
        <v>0</v>
      </c>
      <c r="J35" s="172">
        <f t="shared" si="10"/>
        <v>0</v>
      </c>
      <c r="K35" s="172">
        <f t="shared" si="11"/>
        <v>0</v>
      </c>
      <c r="L35" s="172">
        <f t="shared" si="12"/>
        <v>0</v>
      </c>
      <c r="M35" s="172">
        <f t="shared" si="13"/>
        <v>26441</v>
      </c>
      <c r="N35" s="172">
        <f t="shared" si="14"/>
        <v>0</v>
      </c>
      <c r="O35" s="172">
        <f t="shared" si="15"/>
        <v>0</v>
      </c>
      <c r="P35" s="172">
        <f t="shared" si="16"/>
        <v>2711</v>
      </c>
      <c r="Q35" s="172">
        <f t="shared" si="17"/>
        <v>9313</v>
      </c>
      <c r="R35" s="172">
        <f t="shared" si="18"/>
        <v>0</v>
      </c>
      <c r="S35" s="172">
        <f t="shared" si="19"/>
        <v>0</v>
      </c>
      <c r="T35" s="172">
        <f t="shared" si="20"/>
        <v>0</v>
      </c>
      <c r="U35" s="172">
        <f t="shared" si="21"/>
        <v>0</v>
      </c>
      <c r="V35" s="172">
        <f t="shared" si="22"/>
        <v>0</v>
      </c>
      <c r="W35" s="172">
        <f t="shared" si="23"/>
        <v>0</v>
      </c>
      <c r="X35" s="172">
        <f t="shared" si="24"/>
        <v>0</v>
      </c>
      <c r="Y35" s="172">
        <f t="shared" si="25"/>
        <v>0</v>
      </c>
      <c r="Z35" s="172">
        <f t="shared" si="26"/>
        <v>0</v>
      </c>
      <c r="AA35" s="172">
        <f t="shared" si="27"/>
        <v>0</v>
      </c>
      <c r="AB35" s="172">
        <f t="shared" si="28"/>
        <v>968</v>
      </c>
      <c r="AC35" s="121">
        <f t="shared" si="29"/>
        <v>992523</v>
      </c>
      <c r="AD35" s="3">
        <f>'t1'!M35</f>
        <v>1</v>
      </c>
      <c r="AJ35" s="70">
        <v>23327</v>
      </c>
      <c r="AK35" s="70"/>
      <c r="AL35" s="70">
        <v>287133</v>
      </c>
      <c r="AM35" s="71">
        <v>149061</v>
      </c>
      <c r="AN35" s="71">
        <v>90340</v>
      </c>
      <c r="AO35" s="71">
        <v>403229</v>
      </c>
      <c r="AP35" s="71"/>
      <c r="AQ35" s="71"/>
      <c r="AR35" s="71"/>
      <c r="AS35" s="71"/>
      <c r="AT35" s="71">
        <v>26441</v>
      </c>
      <c r="AU35" s="71"/>
      <c r="AV35" s="71"/>
      <c r="AW35" s="71">
        <v>2711</v>
      </c>
      <c r="AX35" s="71">
        <v>9313</v>
      </c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>
        <v>968</v>
      </c>
      <c r="BJ35" s="121">
        <f t="shared" si="30"/>
        <v>992523</v>
      </c>
      <c r="BK35" s="3">
        <f>'t1'!AR35</f>
        <v>0</v>
      </c>
    </row>
    <row r="36" spans="1:63" ht="13.5" customHeight="1">
      <c r="A36" s="58" t="str">
        <f>'t1'!A36</f>
        <v>Farmacisti con altri incar. Prof.li (rapp. Non escl.)</v>
      </c>
      <c r="B36" s="74" t="str">
        <f>'t1'!B36</f>
        <v>SD0037</v>
      </c>
      <c r="C36" s="171">
        <f t="shared" si="3"/>
        <v>0</v>
      </c>
      <c r="D36" s="171">
        <f t="shared" si="4"/>
        <v>0</v>
      </c>
      <c r="E36" s="171">
        <f t="shared" si="5"/>
        <v>0</v>
      </c>
      <c r="F36" s="172">
        <f t="shared" si="6"/>
        <v>0</v>
      </c>
      <c r="G36" s="172">
        <f t="shared" si="7"/>
        <v>0</v>
      </c>
      <c r="H36" s="172">
        <f t="shared" si="8"/>
        <v>0</v>
      </c>
      <c r="I36" s="172">
        <f t="shared" si="9"/>
        <v>0</v>
      </c>
      <c r="J36" s="172">
        <f t="shared" si="10"/>
        <v>0</v>
      </c>
      <c r="K36" s="172">
        <f t="shared" si="11"/>
        <v>0</v>
      </c>
      <c r="L36" s="172">
        <f t="shared" si="12"/>
        <v>0</v>
      </c>
      <c r="M36" s="172">
        <f t="shared" si="13"/>
        <v>0</v>
      </c>
      <c r="N36" s="172">
        <f t="shared" si="14"/>
        <v>0</v>
      </c>
      <c r="O36" s="172">
        <f t="shared" si="15"/>
        <v>0</v>
      </c>
      <c r="P36" s="172">
        <f t="shared" si="16"/>
        <v>0</v>
      </c>
      <c r="Q36" s="172">
        <f t="shared" si="17"/>
        <v>0</v>
      </c>
      <c r="R36" s="172">
        <f t="shared" si="18"/>
        <v>0</v>
      </c>
      <c r="S36" s="172">
        <f t="shared" si="19"/>
        <v>0</v>
      </c>
      <c r="T36" s="172">
        <f t="shared" si="20"/>
        <v>0</v>
      </c>
      <c r="U36" s="172">
        <f t="shared" si="21"/>
        <v>0</v>
      </c>
      <c r="V36" s="172">
        <f t="shared" si="22"/>
        <v>0</v>
      </c>
      <c r="W36" s="172">
        <f t="shared" si="23"/>
        <v>0</v>
      </c>
      <c r="X36" s="172">
        <f t="shared" si="24"/>
        <v>0</v>
      </c>
      <c r="Y36" s="172">
        <f t="shared" si="25"/>
        <v>0</v>
      </c>
      <c r="Z36" s="172">
        <f t="shared" si="26"/>
        <v>0</v>
      </c>
      <c r="AA36" s="172">
        <f t="shared" si="27"/>
        <v>0</v>
      </c>
      <c r="AB36" s="172">
        <f t="shared" si="28"/>
        <v>0</v>
      </c>
      <c r="AC36" s="121">
        <f t="shared" si="29"/>
        <v>0</v>
      </c>
      <c r="AD36" s="3">
        <f>'t1'!M36</f>
        <v>0</v>
      </c>
      <c r="AJ36" s="70"/>
      <c r="AK36" s="70"/>
      <c r="AL36" s="70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121">
        <f t="shared" si="30"/>
        <v>0</v>
      </c>
      <c r="BK36" s="3">
        <f>'t1'!AR36</f>
        <v>0</v>
      </c>
    </row>
    <row r="37" spans="1:63" ht="13.5" customHeight="1">
      <c r="A37" s="58" t="str">
        <f>'t1'!A37</f>
        <v>Farmacisti a t. determinato (art. 15-septies d.lgs. 502/92)</v>
      </c>
      <c r="B37" s="74" t="str">
        <f>'t1'!B37</f>
        <v>SD0600</v>
      </c>
      <c r="C37" s="171">
        <f t="shared" si="3"/>
        <v>0</v>
      </c>
      <c r="D37" s="171">
        <f t="shared" si="4"/>
        <v>0</v>
      </c>
      <c r="E37" s="171">
        <f t="shared" si="5"/>
        <v>0</v>
      </c>
      <c r="F37" s="172">
        <f t="shared" si="6"/>
        <v>0</v>
      </c>
      <c r="G37" s="172">
        <f t="shared" si="7"/>
        <v>0</v>
      </c>
      <c r="H37" s="172">
        <f t="shared" si="8"/>
        <v>0</v>
      </c>
      <c r="I37" s="172">
        <f t="shared" si="9"/>
        <v>0</v>
      </c>
      <c r="J37" s="172">
        <f t="shared" si="10"/>
        <v>0</v>
      </c>
      <c r="K37" s="172">
        <f t="shared" si="11"/>
        <v>0</v>
      </c>
      <c r="L37" s="172">
        <f t="shared" si="12"/>
        <v>0</v>
      </c>
      <c r="M37" s="172">
        <f t="shared" si="13"/>
        <v>0</v>
      </c>
      <c r="N37" s="172">
        <f t="shared" si="14"/>
        <v>0</v>
      </c>
      <c r="O37" s="172">
        <f t="shared" si="15"/>
        <v>0</v>
      </c>
      <c r="P37" s="172">
        <f t="shared" si="16"/>
        <v>0</v>
      </c>
      <c r="Q37" s="172">
        <f t="shared" si="17"/>
        <v>0</v>
      </c>
      <c r="R37" s="172">
        <f t="shared" si="18"/>
        <v>0</v>
      </c>
      <c r="S37" s="172">
        <f t="shared" si="19"/>
        <v>0</v>
      </c>
      <c r="T37" s="172">
        <f t="shared" si="20"/>
        <v>0</v>
      </c>
      <c r="U37" s="172">
        <f t="shared" si="21"/>
        <v>0</v>
      </c>
      <c r="V37" s="172">
        <f t="shared" si="22"/>
        <v>0</v>
      </c>
      <c r="W37" s="172">
        <f t="shared" si="23"/>
        <v>0</v>
      </c>
      <c r="X37" s="172">
        <f t="shared" si="24"/>
        <v>0</v>
      </c>
      <c r="Y37" s="172">
        <f t="shared" si="25"/>
        <v>0</v>
      </c>
      <c r="Z37" s="172">
        <f t="shared" si="26"/>
        <v>0</v>
      </c>
      <c r="AA37" s="172">
        <f t="shared" si="27"/>
        <v>0</v>
      </c>
      <c r="AB37" s="172">
        <f t="shared" si="28"/>
        <v>0</v>
      </c>
      <c r="AC37" s="121">
        <f t="shared" si="29"/>
        <v>0</v>
      </c>
      <c r="AD37" s="3">
        <f>'t1'!M37</f>
        <v>0</v>
      </c>
      <c r="AJ37" s="70"/>
      <c r="AK37" s="70"/>
      <c r="AL37" s="70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121">
        <f t="shared" si="30"/>
        <v>0</v>
      </c>
      <c r="BK37" s="3">
        <f>'t1'!AR37</f>
        <v>0</v>
      </c>
    </row>
    <row r="38" spans="1:63" ht="13.5" customHeight="1">
      <c r="A38" s="58" t="str">
        <f>'t1'!A38</f>
        <v>Biologi con inc. di struttura complessa (rapp. Esclusivo)</v>
      </c>
      <c r="B38" s="74" t="str">
        <f>'t1'!B38</f>
        <v>SD0E13</v>
      </c>
      <c r="C38" s="171">
        <f t="shared" si="3"/>
        <v>1417</v>
      </c>
      <c r="D38" s="171">
        <f t="shared" si="4"/>
        <v>28296</v>
      </c>
      <c r="E38" s="171">
        <f t="shared" si="5"/>
        <v>51157</v>
      </c>
      <c r="F38" s="172">
        <f t="shared" si="6"/>
        <v>16479</v>
      </c>
      <c r="G38" s="172">
        <f t="shared" si="7"/>
        <v>62906</v>
      </c>
      <c r="H38" s="172">
        <f t="shared" si="8"/>
        <v>25829</v>
      </c>
      <c r="I38" s="172">
        <f t="shared" si="9"/>
        <v>0</v>
      </c>
      <c r="J38" s="172">
        <f t="shared" si="10"/>
        <v>0</v>
      </c>
      <c r="K38" s="172">
        <f t="shared" si="11"/>
        <v>0</v>
      </c>
      <c r="L38" s="172">
        <f t="shared" si="12"/>
        <v>923</v>
      </c>
      <c r="M38" s="172">
        <f t="shared" si="13"/>
        <v>0</v>
      </c>
      <c r="N38" s="172">
        <f t="shared" si="14"/>
        <v>0</v>
      </c>
      <c r="O38" s="172">
        <f t="shared" si="15"/>
        <v>0</v>
      </c>
      <c r="P38" s="172">
        <f t="shared" si="16"/>
        <v>723</v>
      </c>
      <c r="Q38" s="172">
        <f t="shared" si="17"/>
        <v>0</v>
      </c>
      <c r="R38" s="172">
        <f t="shared" si="18"/>
        <v>0</v>
      </c>
      <c r="S38" s="172">
        <f t="shared" si="19"/>
        <v>0</v>
      </c>
      <c r="T38" s="172">
        <f t="shared" si="20"/>
        <v>0</v>
      </c>
      <c r="U38" s="172">
        <f t="shared" si="21"/>
        <v>0</v>
      </c>
      <c r="V38" s="172">
        <f t="shared" si="22"/>
        <v>0</v>
      </c>
      <c r="W38" s="172">
        <f t="shared" si="23"/>
        <v>0</v>
      </c>
      <c r="X38" s="172">
        <f t="shared" si="24"/>
        <v>0</v>
      </c>
      <c r="Y38" s="172">
        <f t="shared" si="25"/>
        <v>0</v>
      </c>
      <c r="Z38" s="172">
        <f t="shared" si="26"/>
        <v>0</v>
      </c>
      <c r="AA38" s="172">
        <f t="shared" si="27"/>
        <v>0</v>
      </c>
      <c r="AB38" s="172">
        <f t="shared" si="28"/>
        <v>0</v>
      </c>
      <c r="AC38" s="121">
        <f t="shared" si="29"/>
        <v>187730</v>
      </c>
      <c r="AD38" s="3">
        <f>'t1'!M38</f>
        <v>1</v>
      </c>
      <c r="AJ38" s="70">
        <v>1417</v>
      </c>
      <c r="AK38" s="70">
        <v>28296</v>
      </c>
      <c r="AL38" s="70">
        <v>51157</v>
      </c>
      <c r="AM38" s="71">
        <v>16479</v>
      </c>
      <c r="AN38" s="71">
        <v>62906</v>
      </c>
      <c r="AO38" s="71">
        <v>25829</v>
      </c>
      <c r="AP38" s="71"/>
      <c r="AQ38" s="71"/>
      <c r="AR38" s="71"/>
      <c r="AS38" s="71">
        <v>923</v>
      </c>
      <c r="AT38" s="71"/>
      <c r="AU38" s="71"/>
      <c r="AV38" s="71"/>
      <c r="AW38" s="71">
        <v>723</v>
      </c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121">
        <f t="shared" si="30"/>
        <v>187730</v>
      </c>
      <c r="BK38" s="3">
        <f>'t1'!AR38</f>
        <v>0</v>
      </c>
    </row>
    <row r="39" spans="1:63" ht="13.5" customHeight="1">
      <c r="A39" s="58" t="str">
        <f>'t1'!A39</f>
        <v>Biologi con inc. di struttura complessa (rapp. Non escl.)</v>
      </c>
      <c r="B39" s="74" t="str">
        <f>'t1'!B39</f>
        <v>SD0N13</v>
      </c>
      <c r="C39" s="171">
        <f t="shared" si="3"/>
        <v>0</v>
      </c>
      <c r="D39" s="171">
        <f t="shared" si="4"/>
        <v>0</v>
      </c>
      <c r="E39" s="171">
        <f t="shared" si="5"/>
        <v>0</v>
      </c>
      <c r="F39" s="172">
        <f t="shared" si="6"/>
        <v>0</v>
      </c>
      <c r="G39" s="172">
        <f t="shared" si="7"/>
        <v>0</v>
      </c>
      <c r="H39" s="172">
        <f t="shared" si="8"/>
        <v>0</v>
      </c>
      <c r="I39" s="172">
        <f t="shared" si="9"/>
        <v>0</v>
      </c>
      <c r="J39" s="172">
        <f t="shared" si="10"/>
        <v>0</v>
      </c>
      <c r="K39" s="172">
        <f t="shared" si="11"/>
        <v>0</v>
      </c>
      <c r="L39" s="172">
        <f t="shared" si="12"/>
        <v>0</v>
      </c>
      <c r="M39" s="172">
        <f t="shared" si="13"/>
        <v>0</v>
      </c>
      <c r="N39" s="172">
        <f t="shared" si="14"/>
        <v>0</v>
      </c>
      <c r="O39" s="172">
        <f t="shared" si="15"/>
        <v>0</v>
      </c>
      <c r="P39" s="172">
        <f t="shared" si="16"/>
        <v>0</v>
      </c>
      <c r="Q39" s="172">
        <f t="shared" si="17"/>
        <v>0</v>
      </c>
      <c r="R39" s="172">
        <f t="shared" si="18"/>
        <v>0</v>
      </c>
      <c r="S39" s="172">
        <f t="shared" si="19"/>
        <v>0</v>
      </c>
      <c r="T39" s="172">
        <f t="shared" si="20"/>
        <v>0</v>
      </c>
      <c r="U39" s="172">
        <f t="shared" si="21"/>
        <v>0</v>
      </c>
      <c r="V39" s="172">
        <f t="shared" si="22"/>
        <v>0</v>
      </c>
      <c r="W39" s="172">
        <f t="shared" si="23"/>
        <v>0</v>
      </c>
      <c r="X39" s="172">
        <f t="shared" si="24"/>
        <v>0</v>
      </c>
      <c r="Y39" s="172">
        <f t="shared" si="25"/>
        <v>0</v>
      </c>
      <c r="Z39" s="172">
        <f t="shared" si="26"/>
        <v>0</v>
      </c>
      <c r="AA39" s="172">
        <f t="shared" si="27"/>
        <v>0</v>
      </c>
      <c r="AB39" s="172">
        <f t="shared" si="28"/>
        <v>0</v>
      </c>
      <c r="AC39" s="121">
        <f t="shared" si="29"/>
        <v>0</v>
      </c>
      <c r="AD39" s="3">
        <f>'t1'!M39</f>
        <v>0</v>
      </c>
      <c r="AJ39" s="70"/>
      <c r="AK39" s="70"/>
      <c r="AL39" s="70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121">
        <f t="shared" si="30"/>
        <v>0</v>
      </c>
      <c r="BK39" s="3">
        <f>'t1'!AR39</f>
        <v>0</v>
      </c>
    </row>
    <row r="40" spans="1:63" ht="13.5" customHeight="1">
      <c r="A40" s="58" t="str">
        <f>'t1'!A40</f>
        <v>Biologi con inc. di struttura semplice (rapp. Esclusivo)</v>
      </c>
      <c r="B40" s="74" t="str">
        <f>'t1'!B40</f>
        <v>SD0E12</v>
      </c>
      <c r="C40" s="171">
        <f t="shared" si="3"/>
        <v>2077</v>
      </c>
      <c r="D40" s="171">
        <f t="shared" si="4"/>
        <v>0</v>
      </c>
      <c r="E40" s="171">
        <f t="shared" si="5"/>
        <v>55916</v>
      </c>
      <c r="F40" s="172">
        <f t="shared" si="6"/>
        <v>23201</v>
      </c>
      <c r="G40" s="172">
        <f t="shared" si="7"/>
        <v>51445</v>
      </c>
      <c r="H40" s="172">
        <f t="shared" si="8"/>
        <v>38356</v>
      </c>
      <c r="I40" s="172">
        <f t="shared" si="9"/>
        <v>0</v>
      </c>
      <c r="J40" s="172">
        <f t="shared" si="10"/>
        <v>0</v>
      </c>
      <c r="K40" s="172">
        <f t="shared" si="11"/>
        <v>0</v>
      </c>
      <c r="L40" s="172">
        <f t="shared" si="12"/>
        <v>0</v>
      </c>
      <c r="M40" s="172">
        <f t="shared" si="13"/>
        <v>0</v>
      </c>
      <c r="N40" s="172">
        <f t="shared" si="14"/>
        <v>0</v>
      </c>
      <c r="O40" s="172">
        <f t="shared" si="15"/>
        <v>0</v>
      </c>
      <c r="P40" s="172">
        <f t="shared" si="16"/>
        <v>2464</v>
      </c>
      <c r="Q40" s="172">
        <f t="shared" si="17"/>
        <v>885</v>
      </c>
      <c r="R40" s="172">
        <f t="shared" si="18"/>
        <v>0</v>
      </c>
      <c r="S40" s="172">
        <f t="shared" si="19"/>
        <v>0</v>
      </c>
      <c r="T40" s="172">
        <f t="shared" si="20"/>
        <v>0</v>
      </c>
      <c r="U40" s="172">
        <f t="shared" si="21"/>
        <v>0</v>
      </c>
      <c r="V40" s="172">
        <f t="shared" si="22"/>
        <v>0</v>
      </c>
      <c r="W40" s="172">
        <f t="shared" si="23"/>
        <v>0</v>
      </c>
      <c r="X40" s="172">
        <f t="shared" si="24"/>
        <v>1750</v>
      </c>
      <c r="Y40" s="172">
        <f t="shared" si="25"/>
        <v>0</v>
      </c>
      <c r="Z40" s="172">
        <f t="shared" si="26"/>
        <v>0</v>
      </c>
      <c r="AA40" s="172">
        <f t="shared" si="27"/>
        <v>0</v>
      </c>
      <c r="AB40" s="172">
        <f t="shared" si="28"/>
        <v>813</v>
      </c>
      <c r="AC40" s="121">
        <f t="shared" si="29"/>
        <v>176907</v>
      </c>
      <c r="AD40" s="3">
        <f>'t1'!M40</f>
        <v>1</v>
      </c>
      <c r="AJ40" s="70">
        <v>2077</v>
      </c>
      <c r="AK40" s="70"/>
      <c r="AL40" s="70">
        <v>55916</v>
      </c>
      <c r="AM40" s="71">
        <v>23201</v>
      </c>
      <c r="AN40" s="71">
        <v>51445</v>
      </c>
      <c r="AO40" s="71">
        <v>38356</v>
      </c>
      <c r="AP40" s="71"/>
      <c r="AQ40" s="71"/>
      <c r="AR40" s="71"/>
      <c r="AS40" s="71"/>
      <c r="AT40" s="71"/>
      <c r="AU40" s="71"/>
      <c r="AV40" s="71"/>
      <c r="AW40" s="71">
        <v>2464</v>
      </c>
      <c r="AX40" s="71">
        <v>885</v>
      </c>
      <c r="AY40" s="71"/>
      <c r="AZ40" s="71"/>
      <c r="BA40" s="71"/>
      <c r="BB40" s="71"/>
      <c r="BC40" s="71"/>
      <c r="BD40" s="71"/>
      <c r="BE40" s="71">
        <v>1750</v>
      </c>
      <c r="BF40" s="71"/>
      <c r="BG40" s="71"/>
      <c r="BH40" s="71"/>
      <c r="BI40" s="71">
        <v>813</v>
      </c>
      <c r="BJ40" s="121">
        <f t="shared" si="30"/>
        <v>176907</v>
      </c>
      <c r="BK40" s="3">
        <f>'t1'!AR40</f>
        <v>0</v>
      </c>
    </row>
    <row r="41" spans="1:63" ht="13.5" customHeight="1">
      <c r="A41" s="58" t="str">
        <f>'t1'!A41</f>
        <v>Biologi con inc. di struttura semplice (rapp. Non escl.)</v>
      </c>
      <c r="B41" s="74" t="str">
        <f>'t1'!B41</f>
        <v>SD0N12</v>
      </c>
      <c r="C41" s="171">
        <f t="shared" si="3"/>
        <v>0</v>
      </c>
      <c r="D41" s="171">
        <f t="shared" si="4"/>
        <v>0</v>
      </c>
      <c r="E41" s="171">
        <f t="shared" si="5"/>
        <v>0</v>
      </c>
      <c r="F41" s="172">
        <f t="shared" si="6"/>
        <v>0</v>
      </c>
      <c r="G41" s="172">
        <f t="shared" si="7"/>
        <v>0</v>
      </c>
      <c r="H41" s="172">
        <f t="shared" si="8"/>
        <v>0</v>
      </c>
      <c r="I41" s="172">
        <f t="shared" si="9"/>
        <v>0</v>
      </c>
      <c r="J41" s="172">
        <f t="shared" si="10"/>
        <v>0</v>
      </c>
      <c r="K41" s="172">
        <f t="shared" si="11"/>
        <v>0</v>
      </c>
      <c r="L41" s="172">
        <f t="shared" si="12"/>
        <v>0</v>
      </c>
      <c r="M41" s="172">
        <f t="shared" si="13"/>
        <v>0</v>
      </c>
      <c r="N41" s="172">
        <f t="shared" si="14"/>
        <v>0</v>
      </c>
      <c r="O41" s="172">
        <f t="shared" si="15"/>
        <v>0</v>
      </c>
      <c r="P41" s="172">
        <f t="shared" si="16"/>
        <v>0</v>
      </c>
      <c r="Q41" s="172">
        <f t="shared" si="17"/>
        <v>0</v>
      </c>
      <c r="R41" s="172">
        <f t="shared" si="18"/>
        <v>0</v>
      </c>
      <c r="S41" s="172">
        <f t="shared" si="19"/>
        <v>0</v>
      </c>
      <c r="T41" s="172">
        <f t="shared" si="20"/>
        <v>0</v>
      </c>
      <c r="U41" s="172">
        <f t="shared" si="21"/>
        <v>0</v>
      </c>
      <c r="V41" s="172">
        <f t="shared" si="22"/>
        <v>0</v>
      </c>
      <c r="W41" s="172">
        <f t="shared" si="23"/>
        <v>0</v>
      </c>
      <c r="X41" s="172">
        <f t="shared" si="24"/>
        <v>0</v>
      </c>
      <c r="Y41" s="172">
        <f t="shared" si="25"/>
        <v>0</v>
      </c>
      <c r="Z41" s="172">
        <f t="shared" si="26"/>
        <v>0</v>
      </c>
      <c r="AA41" s="172">
        <f t="shared" si="27"/>
        <v>0</v>
      </c>
      <c r="AB41" s="172">
        <f t="shared" si="28"/>
        <v>0</v>
      </c>
      <c r="AC41" s="121">
        <f t="shared" si="29"/>
        <v>0</v>
      </c>
      <c r="AD41" s="3">
        <f>'t1'!M41</f>
        <v>0</v>
      </c>
      <c r="AJ41" s="70"/>
      <c r="AK41" s="70"/>
      <c r="AL41" s="70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121">
        <f t="shared" si="30"/>
        <v>0</v>
      </c>
      <c r="BK41" s="3">
        <f>'t1'!AR41</f>
        <v>0</v>
      </c>
    </row>
    <row r="42" spans="1:63" ht="13.5" customHeight="1">
      <c r="A42" s="58" t="str">
        <f>'t1'!A42</f>
        <v>Biologi con altri incar. Prof.li (rapp. Esclusivo)</v>
      </c>
      <c r="B42" s="74" t="str">
        <f>'t1'!B42</f>
        <v>SD0A12</v>
      </c>
      <c r="C42" s="171">
        <f t="shared" si="3"/>
        <v>19750</v>
      </c>
      <c r="D42" s="171">
        <f t="shared" si="4"/>
        <v>0</v>
      </c>
      <c r="E42" s="171">
        <f t="shared" si="5"/>
        <v>367966</v>
      </c>
      <c r="F42" s="172">
        <f t="shared" si="6"/>
        <v>166184</v>
      </c>
      <c r="G42" s="172">
        <f t="shared" si="7"/>
        <v>114567</v>
      </c>
      <c r="H42" s="172">
        <f t="shared" si="8"/>
        <v>349551</v>
      </c>
      <c r="I42" s="172">
        <f t="shared" si="9"/>
        <v>0</v>
      </c>
      <c r="J42" s="172">
        <f t="shared" si="10"/>
        <v>0</v>
      </c>
      <c r="K42" s="172">
        <f t="shared" si="11"/>
        <v>0</v>
      </c>
      <c r="L42" s="172">
        <f t="shared" si="12"/>
        <v>0</v>
      </c>
      <c r="M42" s="172">
        <f t="shared" si="13"/>
        <v>0</v>
      </c>
      <c r="N42" s="172">
        <f t="shared" si="14"/>
        <v>0</v>
      </c>
      <c r="O42" s="172">
        <f t="shared" si="15"/>
        <v>0</v>
      </c>
      <c r="P42" s="172">
        <f t="shared" si="16"/>
        <v>14789</v>
      </c>
      <c r="Q42" s="172">
        <f t="shared" si="17"/>
        <v>10386</v>
      </c>
      <c r="R42" s="172">
        <f t="shared" si="18"/>
        <v>0</v>
      </c>
      <c r="S42" s="172">
        <f t="shared" si="19"/>
        <v>0</v>
      </c>
      <c r="T42" s="172">
        <f t="shared" si="20"/>
        <v>0</v>
      </c>
      <c r="U42" s="172">
        <f t="shared" si="21"/>
        <v>0</v>
      </c>
      <c r="V42" s="172">
        <f t="shared" si="22"/>
        <v>0</v>
      </c>
      <c r="W42" s="172">
        <f t="shared" si="23"/>
        <v>0</v>
      </c>
      <c r="X42" s="172">
        <f t="shared" si="24"/>
        <v>22200</v>
      </c>
      <c r="Y42" s="172">
        <f t="shared" si="25"/>
        <v>0</v>
      </c>
      <c r="Z42" s="172">
        <f t="shared" si="26"/>
        <v>0</v>
      </c>
      <c r="AA42" s="172">
        <f t="shared" si="27"/>
        <v>0</v>
      </c>
      <c r="AB42" s="172">
        <f t="shared" si="28"/>
        <v>9243</v>
      </c>
      <c r="AC42" s="121">
        <f t="shared" si="29"/>
        <v>1074636</v>
      </c>
      <c r="AD42" s="3">
        <f>'t1'!M42</f>
        <v>1</v>
      </c>
      <c r="AJ42" s="70">
        <v>19750</v>
      </c>
      <c r="AK42" s="70"/>
      <c r="AL42" s="70">
        <v>367966</v>
      </c>
      <c r="AM42" s="71">
        <v>166184</v>
      </c>
      <c r="AN42" s="71">
        <v>114567</v>
      </c>
      <c r="AO42" s="71">
        <v>349551</v>
      </c>
      <c r="AP42" s="71"/>
      <c r="AQ42" s="71"/>
      <c r="AR42" s="71"/>
      <c r="AS42" s="71"/>
      <c r="AT42" s="71"/>
      <c r="AU42" s="71"/>
      <c r="AV42" s="71"/>
      <c r="AW42" s="71">
        <v>14789</v>
      </c>
      <c r="AX42" s="71">
        <v>10386</v>
      </c>
      <c r="AY42" s="71"/>
      <c r="AZ42" s="71"/>
      <c r="BA42" s="71"/>
      <c r="BB42" s="71"/>
      <c r="BC42" s="71"/>
      <c r="BD42" s="71"/>
      <c r="BE42" s="71">
        <v>22200</v>
      </c>
      <c r="BF42" s="71"/>
      <c r="BG42" s="71"/>
      <c r="BH42" s="71"/>
      <c r="BI42" s="71">
        <v>9243</v>
      </c>
      <c r="BJ42" s="121">
        <f t="shared" si="30"/>
        <v>1074636</v>
      </c>
      <c r="BK42" s="3">
        <f>'t1'!AR42</f>
        <v>0</v>
      </c>
    </row>
    <row r="43" spans="1:63" ht="13.5" customHeight="1">
      <c r="A43" s="58" t="str">
        <f>'t1'!A43</f>
        <v>Biologi con altri incar. Prof.li (rapp. Non escl.)</v>
      </c>
      <c r="B43" s="74" t="str">
        <f>'t1'!B43</f>
        <v>SD0011</v>
      </c>
      <c r="C43" s="171">
        <f t="shared" si="3"/>
        <v>0</v>
      </c>
      <c r="D43" s="171">
        <f t="shared" si="4"/>
        <v>0</v>
      </c>
      <c r="E43" s="171">
        <f t="shared" si="5"/>
        <v>0</v>
      </c>
      <c r="F43" s="172">
        <f t="shared" si="6"/>
        <v>0</v>
      </c>
      <c r="G43" s="172">
        <f t="shared" si="7"/>
        <v>0</v>
      </c>
      <c r="H43" s="172">
        <f t="shared" si="8"/>
        <v>0</v>
      </c>
      <c r="I43" s="172">
        <f t="shared" si="9"/>
        <v>0</v>
      </c>
      <c r="J43" s="172">
        <f t="shared" si="10"/>
        <v>0</v>
      </c>
      <c r="K43" s="172">
        <f t="shared" si="11"/>
        <v>0</v>
      </c>
      <c r="L43" s="172">
        <f t="shared" si="12"/>
        <v>0</v>
      </c>
      <c r="M43" s="172">
        <f t="shared" si="13"/>
        <v>0</v>
      </c>
      <c r="N43" s="172">
        <f t="shared" si="14"/>
        <v>0</v>
      </c>
      <c r="O43" s="172">
        <f t="shared" si="15"/>
        <v>0</v>
      </c>
      <c r="P43" s="172">
        <f t="shared" si="16"/>
        <v>0</v>
      </c>
      <c r="Q43" s="172">
        <f t="shared" si="17"/>
        <v>0</v>
      </c>
      <c r="R43" s="172">
        <f t="shared" si="18"/>
        <v>0</v>
      </c>
      <c r="S43" s="172">
        <f t="shared" si="19"/>
        <v>0</v>
      </c>
      <c r="T43" s="172">
        <f t="shared" si="20"/>
        <v>0</v>
      </c>
      <c r="U43" s="172">
        <f t="shared" si="21"/>
        <v>0</v>
      </c>
      <c r="V43" s="172">
        <f t="shared" si="22"/>
        <v>0</v>
      </c>
      <c r="W43" s="172">
        <f t="shared" si="23"/>
        <v>0</v>
      </c>
      <c r="X43" s="172">
        <f t="shared" si="24"/>
        <v>0</v>
      </c>
      <c r="Y43" s="172">
        <f t="shared" si="25"/>
        <v>0</v>
      </c>
      <c r="Z43" s="172">
        <f t="shared" si="26"/>
        <v>0</v>
      </c>
      <c r="AA43" s="172">
        <f t="shared" si="27"/>
        <v>0</v>
      </c>
      <c r="AB43" s="172">
        <f t="shared" si="28"/>
        <v>0</v>
      </c>
      <c r="AC43" s="121">
        <f t="shared" si="29"/>
        <v>0</v>
      </c>
      <c r="AD43" s="3">
        <f>'t1'!M43</f>
        <v>0</v>
      </c>
      <c r="AJ43" s="70"/>
      <c r="AK43" s="70"/>
      <c r="AL43" s="70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121">
        <f t="shared" si="30"/>
        <v>0</v>
      </c>
      <c r="BK43" s="3">
        <f>'t1'!AR43</f>
        <v>0</v>
      </c>
    </row>
    <row r="44" spans="1:63" ht="13.5" customHeight="1">
      <c r="A44" s="58" t="str">
        <f>'t1'!A44</f>
        <v>Biologi a t. determinato (art. 15-septies d.lgs. 502/92)</v>
      </c>
      <c r="B44" s="74" t="str">
        <f>'t1'!B44</f>
        <v>SD0601</v>
      </c>
      <c r="C44" s="171">
        <f t="shared" si="3"/>
        <v>0</v>
      </c>
      <c r="D44" s="171">
        <f t="shared" si="4"/>
        <v>0</v>
      </c>
      <c r="E44" s="171">
        <f t="shared" si="5"/>
        <v>0</v>
      </c>
      <c r="F44" s="172">
        <f t="shared" si="6"/>
        <v>0</v>
      </c>
      <c r="G44" s="172">
        <f t="shared" si="7"/>
        <v>0</v>
      </c>
      <c r="H44" s="172">
        <f t="shared" si="8"/>
        <v>0</v>
      </c>
      <c r="I44" s="172">
        <f t="shared" si="9"/>
        <v>0</v>
      </c>
      <c r="J44" s="172">
        <f t="shared" si="10"/>
        <v>0</v>
      </c>
      <c r="K44" s="172">
        <f t="shared" si="11"/>
        <v>0</v>
      </c>
      <c r="L44" s="172">
        <f t="shared" si="12"/>
        <v>0</v>
      </c>
      <c r="M44" s="172">
        <f t="shared" si="13"/>
        <v>0</v>
      </c>
      <c r="N44" s="172">
        <f t="shared" si="14"/>
        <v>0</v>
      </c>
      <c r="O44" s="172">
        <f t="shared" si="15"/>
        <v>0</v>
      </c>
      <c r="P44" s="172">
        <f t="shared" si="16"/>
        <v>0</v>
      </c>
      <c r="Q44" s="172">
        <f t="shared" si="17"/>
        <v>0</v>
      </c>
      <c r="R44" s="172">
        <f t="shared" si="18"/>
        <v>0</v>
      </c>
      <c r="S44" s="172">
        <f t="shared" si="19"/>
        <v>0</v>
      </c>
      <c r="T44" s="172">
        <f t="shared" si="20"/>
        <v>0</v>
      </c>
      <c r="U44" s="172">
        <f t="shared" si="21"/>
        <v>0</v>
      </c>
      <c r="V44" s="172">
        <f t="shared" si="22"/>
        <v>0</v>
      </c>
      <c r="W44" s="172">
        <f t="shared" si="23"/>
        <v>0</v>
      </c>
      <c r="X44" s="172">
        <f t="shared" si="24"/>
        <v>0</v>
      </c>
      <c r="Y44" s="172">
        <f t="shared" si="25"/>
        <v>0</v>
      </c>
      <c r="Z44" s="172">
        <f t="shared" si="26"/>
        <v>0</v>
      </c>
      <c r="AA44" s="172">
        <f t="shared" si="27"/>
        <v>0</v>
      </c>
      <c r="AB44" s="172">
        <f t="shared" si="28"/>
        <v>0</v>
      </c>
      <c r="AC44" s="121">
        <f t="shared" si="29"/>
        <v>0</v>
      </c>
      <c r="AD44" s="3">
        <f>'t1'!M44</f>
        <v>0</v>
      </c>
      <c r="AJ44" s="70"/>
      <c r="AK44" s="70"/>
      <c r="AL44" s="70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121">
        <f t="shared" si="30"/>
        <v>0</v>
      </c>
      <c r="BK44" s="3">
        <f>'t1'!AR44</f>
        <v>0</v>
      </c>
    </row>
    <row r="45" spans="1:63" ht="13.5" customHeight="1">
      <c r="A45" s="58" t="str">
        <f>'t1'!A45</f>
        <v>Chimici con inc. di struttura complessa (rapp. Esclusivo)</v>
      </c>
      <c r="B45" s="74" t="str">
        <f>'t1'!B45</f>
        <v>SD0E16</v>
      </c>
      <c r="C45" s="171">
        <f t="shared" si="3"/>
        <v>0</v>
      </c>
      <c r="D45" s="171">
        <f t="shared" si="4"/>
        <v>0</v>
      </c>
      <c r="E45" s="171">
        <f t="shared" si="5"/>
        <v>0</v>
      </c>
      <c r="F45" s="172">
        <f t="shared" si="6"/>
        <v>0</v>
      </c>
      <c r="G45" s="172">
        <f t="shared" si="7"/>
        <v>0</v>
      </c>
      <c r="H45" s="172">
        <f t="shared" si="8"/>
        <v>0</v>
      </c>
      <c r="I45" s="172">
        <f t="shared" si="9"/>
        <v>0</v>
      </c>
      <c r="J45" s="172">
        <f t="shared" si="10"/>
        <v>0</v>
      </c>
      <c r="K45" s="172">
        <f t="shared" si="11"/>
        <v>0</v>
      </c>
      <c r="L45" s="172">
        <f t="shared" si="12"/>
        <v>0</v>
      </c>
      <c r="M45" s="172">
        <f t="shared" si="13"/>
        <v>0</v>
      </c>
      <c r="N45" s="172">
        <f t="shared" si="14"/>
        <v>0</v>
      </c>
      <c r="O45" s="172">
        <f t="shared" si="15"/>
        <v>0</v>
      </c>
      <c r="P45" s="172">
        <f t="shared" si="16"/>
        <v>0</v>
      </c>
      <c r="Q45" s="172">
        <f t="shared" si="17"/>
        <v>0</v>
      </c>
      <c r="R45" s="172">
        <f t="shared" si="18"/>
        <v>0</v>
      </c>
      <c r="S45" s="172">
        <f t="shared" si="19"/>
        <v>0</v>
      </c>
      <c r="T45" s="172">
        <f t="shared" si="20"/>
        <v>0</v>
      </c>
      <c r="U45" s="172">
        <f t="shared" si="21"/>
        <v>0</v>
      </c>
      <c r="V45" s="172">
        <f t="shared" si="22"/>
        <v>0</v>
      </c>
      <c r="W45" s="172">
        <f t="shared" si="23"/>
        <v>0</v>
      </c>
      <c r="X45" s="172">
        <f t="shared" si="24"/>
        <v>0</v>
      </c>
      <c r="Y45" s="172">
        <f t="shared" si="25"/>
        <v>0</v>
      </c>
      <c r="Z45" s="172">
        <f t="shared" si="26"/>
        <v>0</v>
      </c>
      <c r="AA45" s="172">
        <f t="shared" si="27"/>
        <v>0</v>
      </c>
      <c r="AB45" s="172">
        <f t="shared" si="28"/>
        <v>0</v>
      </c>
      <c r="AC45" s="121">
        <f t="shared" si="29"/>
        <v>0</v>
      </c>
      <c r="AD45" s="3">
        <f>'t1'!M45</f>
        <v>0</v>
      </c>
      <c r="AJ45" s="70"/>
      <c r="AK45" s="70"/>
      <c r="AL45" s="70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121">
        <f t="shared" si="30"/>
        <v>0</v>
      </c>
      <c r="BK45" s="3">
        <f>'t1'!AR45</f>
        <v>0</v>
      </c>
    </row>
    <row r="46" spans="1:63" ht="13.5" customHeight="1">
      <c r="A46" s="58" t="str">
        <f>'t1'!A46</f>
        <v>Chimici con inc. di struttura complessa (rapp.non escl.)</v>
      </c>
      <c r="B46" s="74" t="str">
        <f>'t1'!B46</f>
        <v>SD0N16</v>
      </c>
      <c r="C46" s="171">
        <f t="shared" si="3"/>
        <v>0</v>
      </c>
      <c r="D46" s="171">
        <f t="shared" si="4"/>
        <v>0</v>
      </c>
      <c r="E46" s="171">
        <f t="shared" si="5"/>
        <v>0</v>
      </c>
      <c r="F46" s="172">
        <f t="shared" si="6"/>
        <v>0</v>
      </c>
      <c r="G46" s="172">
        <f t="shared" si="7"/>
        <v>0</v>
      </c>
      <c r="H46" s="172">
        <f t="shared" si="8"/>
        <v>0</v>
      </c>
      <c r="I46" s="172">
        <f t="shared" si="9"/>
        <v>0</v>
      </c>
      <c r="J46" s="172">
        <f t="shared" si="10"/>
        <v>0</v>
      </c>
      <c r="K46" s="172">
        <f t="shared" si="11"/>
        <v>0</v>
      </c>
      <c r="L46" s="172">
        <f t="shared" si="12"/>
        <v>0</v>
      </c>
      <c r="M46" s="172">
        <f t="shared" si="13"/>
        <v>0</v>
      </c>
      <c r="N46" s="172">
        <f t="shared" si="14"/>
        <v>0</v>
      </c>
      <c r="O46" s="172">
        <f t="shared" si="15"/>
        <v>0</v>
      </c>
      <c r="P46" s="172">
        <f t="shared" si="16"/>
        <v>0</v>
      </c>
      <c r="Q46" s="172">
        <f t="shared" si="17"/>
        <v>0</v>
      </c>
      <c r="R46" s="172">
        <f t="shared" si="18"/>
        <v>0</v>
      </c>
      <c r="S46" s="172">
        <f t="shared" si="19"/>
        <v>0</v>
      </c>
      <c r="T46" s="172">
        <f t="shared" si="20"/>
        <v>0</v>
      </c>
      <c r="U46" s="172">
        <f t="shared" si="21"/>
        <v>0</v>
      </c>
      <c r="V46" s="172">
        <f t="shared" si="22"/>
        <v>0</v>
      </c>
      <c r="W46" s="172">
        <f t="shared" si="23"/>
        <v>0</v>
      </c>
      <c r="X46" s="172">
        <f t="shared" si="24"/>
        <v>0</v>
      </c>
      <c r="Y46" s="172">
        <f t="shared" si="25"/>
        <v>0</v>
      </c>
      <c r="Z46" s="172">
        <f t="shared" si="26"/>
        <v>0</v>
      </c>
      <c r="AA46" s="172">
        <f t="shared" si="27"/>
        <v>0</v>
      </c>
      <c r="AB46" s="172">
        <f t="shared" si="28"/>
        <v>0</v>
      </c>
      <c r="AC46" s="121">
        <f t="shared" si="29"/>
        <v>0</v>
      </c>
      <c r="AD46" s="3">
        <f>'t1'!M46</f>
        <v>0</v>
      </c>
      <c r="AJ46" s="70"/>
      <c r="AK46" s="70"/>
      <c r="AL46" s="70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121">
        <f t="shared" si="30"/>
        <v>0</v>
      </c>
      <c r="BK46" s="3">
        <f>'t1'!AR46</f>
        <v>0</v>
      </c>
    </row>
    <row r="47" spans="1:63" ht="13.5" customHeight="1">
      <c r="A47" s="58" t="str">
        <f>'t1'!A47</f>
        <v>Chimici con inc. di struttura semplice (rapp. Esclusivo)</v>
      </c>
      <c r="B47" s="74" t="str">
        <f>'t1'!B47</f>
        <v>SD0E15</v>
      </c>
      <c r="C47" s="171">
        <f t="shared" si="3"/>
        <v>0</v>
      </c>
      <c r="D47" s="171">
        <f t="shared" si="4"/>
        <v>0</v>
      </c>
      <c r="E47" s="171">
        <f t="shared" si="5"/>
        <v>0</v>
      </c>
      <c r="F47" s="172">
        <f t="shared" si="6"/>
        <v>0</v>
      </c>
      <c r="G47" s="172">
        <f t="shared" si="7"/>
        <v>0</v>
      </c>
      <c r="H47" s="172">
        <f t="shared" si="8"/>
        <v>0</v>
      </c>
      <c r="I47" s="172">
        <f t="shared" si="9"/>
        <v>0</v>
      </c>
      <c r="J47" s="172">
        <f t="shared" si="10"/>
        <v>0</v>
      </c>
      <c r="K47" s="172">
        <f t="shared" si="11"/>
        <v>0</v>
      </c>
      <c r="L47" s="172">
        <f t="shared" si="12"/>
        <v>0</v>
      </c>
      <c r="M47" s="172">
        <f t="shared" si="13"/>
        <v>0</v>
      </c>
      <c r="N47" s="172">
        <f t="shared" si="14"/>
        <v>0</v>
      </c>
      <c r="O47" s="172">
        <f t="shared" si="15"/>
        <v>0</v>
      </c>
      <c r="P47" s="172">
        <f t="shared" si="16"/>
        <v>0</v>
      </c>
      <c r="Q47" s="172">
        <f t="shared" si="17"/>
        <v>0</v>
      </c>
      <c r="R47" s="172">
        <f t="shared" si="18"/>
        <v>0</v>
      </c>
      <c r="S47" s="172">
        <f t="shared" si="19"/>
        <v>0</v>
      </c>
      <c r="T47" s="172">
        <f t="shared" si="20"/>
        <v>0</v>
      </c>
      <c r="U47" s="172">
        <f t="shared" si="21"/>
        <v>0</v>
      </c>
      <c r="V47" s="172">
        <f t="shared" si="22"/>
        <v>0</v>
      </c>
      <c r="W47" s="172">
        <f t="shared" si="23"/>
        <v>0</v>
      </c>
      <c r="X47" s="172">
        <f t="shared" si="24"/>
        <v>0</v>
      </c>
      <c r="Y47" s="172">
        <f t="shared" si="25"/>
        <v>0</v>
      </c>
      <c r="Z47" s="172">
        <f t="shared" si="26"/>
        <v>0</v>
      </c>
      <c r="AA47" s="172">
        <f t="shared" si="27"/>
        <v>0</v>
      </c>
      <c r="AB47" s="172">
        <f t="shared" si="28"/>
        <v>0</v>
      </c>
      <c r="AC47" s="121">
        <f t="shared" si="29"/>
        <v>0</v>
      </c>
      <c r="AD47" s="3">
        <f>'t1'!M47</f>
        <v>0</v>
      </c>
      <c r="AJ47" s="70"/>
      <c r="AK47" s="70"/>
      <c r="AL47" s="70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121">
        <f t="shared" si="30"/>
        <v>0</v>
      </c>
      <c r="BK47" s="3">
        <f>'t1'!AR47</f>
        <v>0</v>
      </c>
    </row>
    <row r="48" spans="1:63" ht="13.5" customHeight="1">
      <c r="A48" s="58" t="str">
        <f>'t1'!A48</f>
        <v>Chimici con inc. di struttura semplice (rapp. Non escl.)</v>
      </c>
      <c r="B48" s="74" t="str">
        <f>'t1'!B48</f>
        <v>SD0N15</v>
      </c>
      <c r="C48" s="171">
        <f t="shared" si="3"/>
        <v>0</v>
      </c>
      <c r="D48" s="171">
        <f t="shared" si="4"/>
        <v>0</v>
      </c>
      <c r="E48" s="171">
        <f t="shared" si="5"/>
        <v>0</v>
      </c>
      <c r="F48" s="172">
        <f t="shared" si="6"/>
        <v>0</v>
      </c>
      <c r="G48" s="172">
        <f t="shared" si="7"/>
        <v>0</v>
      </c>
      <c r="H48" s="172">
        <f t="shared" si="8"/>
        <v>0</v>
      </c>
      <c r="I48" s="172">
        <f t="shared" si="9"/>
        <v>0</v>
      </c>
      <c r="J48" s="172">
        <f t="shared" si="10"/>
        <v>0</v>
      </c>
      <c r="K48" s="172">
        <f t="shared" si="11"/>
        <v>0</v>
      </c>
      <c r="L48" s="172">
        <f t="shared" si="12"/>
        <v>0</v>
      </c>
      <c r="M48" s="172">
        <f t="shared" si="13"/>
        <v>0</v>
      </c>
      <c r="N48" s="172">
        <f t="shared" si="14"/>
        <v>0</v>
      </c>
      <c r="O48" s="172">
        <f t="shared" si="15"/>
        <v>0</v>
      </c>
      <c r="P48" s="172">
        <f t="shared" si="16"/>
        <v>0</v>
      </c>
      <c r="Q48" s="172">
        <f t="shared" si="17"/>
        <v>0</v>
      </c>
      <c r="R48" s="172">
        <f t="shared" si="18"/>
        <v>0</v>
      </c>
      <c r="S48" s="172">
        <f t="shared" si="19"/>
        <v>0</v>
      </c>
      <c r="T48" s="172">
        <f t="shared" si="20"/>
        <v>0</v>
      </c>
      <c r="U48" s="172">
        <f t="shared" si="21"/>
        <v>0</v>
      </c>
      <c r="V48" s="172">
        <f t="shared" si="22"/>
        <v>0</v>
      </c>
      <c r="W48" s="172">
        <f t="shared" si="23"/>
        <v>0</v>
      </c>
      <c r="X48" s="172">
        <f t="shared" si="24"/>
        <v>0</v>
      </c>
      <c r="Y48" s="172">
        <f t="shared" si="25"/>
        <v>0</v>
      </c>
      <c r="Z48" s="172">
        <f t="shared" si="26"/>
        <v>0</v>
      </c>
      <c r="AA48" s="172">
        <f t="shared" si="27"/>
        <v>0</v>
      </c>
      <c r="AB48" s="172">
        <f t="shared" si="28"/>
        <v>0</v>
      </c>
      <c r="AC48" s="121">
        <f t="shared" si="29"/>
        <v>0</v>
      </c>
      <c r="AD48" s="3">
        <f>'t1'!M48</f>
        <v>0</v>
      </c>
      <c r="AJ48" s="70"/>
      <c r="AK48" s="70"/>
      <c r="AL48" s="70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121">
        <f t="shared" si="30"/>
        <v>0</v>
      </c>
      <c r="BK48" s="3">
        <f>'t1'!AR48</f>
        <v>0</v>
      </c>
    </row>
    <row r="49" spans="1:63" ht="13.5" customHeight="1">
      <c r="A49" s="58" t="str">
        <f>'t1'!A49</f>
        <v>Chimici con altri incar. Prof.li (rapp. Esclusivo)</v>
      </c>
      <c r="B49" s="74" t="str">
        <f>'t1'!B49</f>
        <v>SD0A15</v>
      </c>
      <c r="C49" s="171">
        <f t="shared" si="3"/>
        <v>2834</v>
      </c>
      <c r="D49" s="171">
        <f t="shared" si="4"/>
        <v>0</v>
      </c>
      <c r="E49" s="171">
        <f t="shared" si="5"/>
        <v>49533</v>
      </c>
      <c r="F49" s="172">
        <f t="shared" si="6"/>
        <v>24546</v>
      </c>
      <c r="G49" s="172">
        <f t="shared" si="7"/>
        <v>24929</v>
      </c>
      <c r="H49" s="172">
        <f t="shared" si="8"/>
        <v>53574</v>
      </c>
      <c r="I49" s="172">
        <f t="shared" si="9"/>
        <v>0</v>
      </c>
      <c r="J49" s="172">
        <f t="shared" si="10"/>
        <v>0</v>
      </c>
      <c r="K49" s="172">
        <f t="shared" si="11"/>
        <v>0</v>
      </c>
      <c r="L49" s="172">
        <f t="shared" si="12"/>
        <v>0</v>
      </c>
      <c r="M49" s="172">
        <f t="shared" si="13"/>
        <v>0</v>
      </c>
      <c r="N49" s="172">
        <f t="shared" si="14"/>
        <v>0</v>
      </c>
      <c r="O49" s="172">
        <f t="shared" si="15"/>
        <v>0</v>
      </c>
      <c r="P49" s="172">
        <f t="shared" si="16"/>
        <v>2963</v>
      </c>
      <c r="Q49" s="172">
        <f t="shared" si="17"/>
        <v>1797</v>
      </c>
      <c r="R49" s="172">
        <f t="shared" si="18"/>
        <v>0</v>
      </c>
      <c r="S49" s="172">
        <f t="shared" si="19"/>
        <v>0</v>
      </c>
      <c r="T49" s="172">
        <f t="shared" si="20"/>
        <v>0</v>
      </c>
      <c r="U49" s="172">
        <f t="shared" si="21"/>
        <v>0</v>
      </c>
      <c r="V49" s="172">
        <f t="shared" si="22"/>
        <v>0</v>
      </c>
      <c r="W49" s="172">
        <f t="shared" si="23"/>
        <v>0</v>
      </c>
      <c r="X49" s="172">
        <f t="shared" si="24"/>
        <v>0</v>
      </c>
      <c r="Y49" s="172">
        <f t="shared" si="25"/>
        <v>0</v>
      </c>
      <c r="Z49" s="172">
        <f t="shared" si="26"/>
        <v>0</v>
      </c>
      <c r="AA49" s="172">
        <f t="shared" si="27"/>
        <v>0</v>
      </c>
      <c r="AB49" s="172">
        <f t="shared" si="28"/>
        <v>426</v>
      </c>
      <c r="AC49" s="121">
        <f t="shared" si="29"/>
        <v>160602</v>
      </c>
      <c r="AD49" s="3">
        <f>'t1'!M49</f>
        <v>1</v>
      </c>
      <c r="AJ49" s="70">
        <v>2834</v>
      </c>
      <c r="AK49" s="70"/>
      <c r="AL49" s="70">
        <v>49533</v>
      </c>
      <c r="AM49" s="71">
        <v>24546</v>
      </c>
      <c r="AN49" s="71">
        <v>24929</v>
      </c>
      <c r="AO49" s="71">
        <v>53574</v>
      </c>
      <c r="AP49" s="71"/>
      <c r="AQ49" s="71"/>
      <c r="AR49" s="71"/>
      <c r="AS49" s="71"/>
      <c r="AT49" s="71"/>
      <c r="AU49" s="71"/>
      <c r="AV49" s="71"/>
      <c r="AW49" s="71">
        <v>2963</v>
      </c>
      <c r="AX49" s="71">
        <v>1797</v>
      </c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>
        <v>426</v>
      </c>
      <c r="BJ49" s="121">
        <f t="shared" si="30"/>
        <v>160602</v>
      </c>
      <c r="BK49" s="3">
        <f>'t1'!AR49</f>
        <v>0</v>
      </c>
    </row>
    <row r="50" spans="1:63" ht="13.5" customHeight="1">
      <c r="A50" s="58" t="str">
        <f>'t1'!A50</f>
        <v>Chimici con altri incar. Prof.li (rapp. Non escl.)</v>
      </c>
      <c r="B50" s="74" t="str">
        <f>'t1'!B50</f>
        <v>SD0014</v>
      </c>
      <c r="C50" s="171">
        <f t="shared" si="3"/>
        <v>0</v>
      </c>
      <c r="D50" s="171">
        <f t="shared" si="4"/>
        <v>0</v>
      </c>
      <c r="E50" s="171">
        <f t="shared" si="5"/>
        <v>0</v>
      </c>
      <c r="F50" s="172">
        <f t="shared" si="6"/>
        <v>0</v>
      </c>
      <c r="G50" s="172">
        <f t="shared" si="7"/>
        <v>0</v>
      </c>
      <c r="H50" s="172">
        <f t="shared" si="8"/>
        <v>0</v>
      </c>
      <c r="I50" s="172">
        <f t="shared" si="9"/>
        <v>0</v>
      </c>
      <c r="J50" s="172">
        <f t="shared" si="10"/>
        <v>0</v>
      </c>
      <c r="K50" s="172">
        <f t="shared" si="11"/>
        <v>0</v>
      </c>
      <c r="L50" s="172">
        <f t="shared" si="12"/>
        <v>0</v>
      </c>
      <c r="M50" s="172">
        <f t="shared" si="13"/>
        <v>0</v>
      </c>
      <c r="N50" s="172">
        <f t="shared" si="14"/>
        <v>0</v>
      </c>
      <c r="O50" s="172">
        <f t="shared" si="15"/>
        <v>0</v>
      </c>
      <c r="P50" s="172">
        <f t="shared" si="16"/>
        <v>0</v>
      </c>
      <c r="Q50" s="172">
        <f t="shared" si="17"/>
        <v>0</v>
      </c>
      <c r="R50" s="172">
        <f t="shared" si="18"/>
        <v>0</v>
      </c>
      <c r="S50" s="172">
        <f t="shared" si="19"/>
        <v>0</v>
      </c>
      <c r="T50" s="172">
        <f t="shared" si="20"/>
        <v>0</v>
      </c>
      <c r="U50" s="172">
        <f t="shared" si="21"/>
        <v>0</v>
      </c>
      <c r="V50" s="172">
        <f t="shared" si="22"/>
        <v>0</v>
      </c>
      <c r="W50" s="172">
        <f t="shared" si="23"/>
        <v>0</v>
      </c>
      <c r="X50" s="172">
        <f t="shared" si="24"/>
        <v>0</v>
      </c>
      <c r="Y50" s="172">
        <f t="shared" si="25"/>
        <v>0</v>
      </c>
      <c r="Z50" s="172">
        <f t="shared" si="26"/>
        <v>0</v>
      </c>
      <c r="AA50" s="172">
        <f t="shared" si="27"/>
        <v>0</v>
      </c>
      <c r="AB50" s="172">
        <f t="shared" si="28"/>
        <v>0</v>
      </c>
      <c r="AC50" s="121">
        <f t="shared" si="29"/>
        <v>0</v>
      </c>
      <c r="AD50" s="3">
        <f>'t1'!M50</f>
        <v>0</v>
      </c>
      <c r="AJ50" s="70"/>
      <c r="AK50" s="70"/>
      <c r="AL50" s="70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121">
        <f t="shared" si="30"/>
        <v>0</v>
      </c>
      <c r="BK50" s="3">
        <f>'t1'!AR50</f>
        <v>0</v>
      </c>
    </row>
    <row r="51" spans="1:63" ht="13.5" customHeight="1">
      <c r="A51" s="58" t="str">
        <f>'t1'!A51</f>
        <v>Chimici a t. determinato (art. 15-septies d.lgs. 502/92)</v>
      </c>
      <c r="B51" s="74" t="str">
        <f>'t1'!B51</f>
        <v>SD0602</v>
      </c>
      <c r="C51" s="171">
        <f t="shared" si="3"/>
        <v>0</v>
      </c>
      <c r="D51" s="171">
        <f t="shared" si="4"/>
        <v>0</v>
      </c>
      <c r="E51" s="171">
        <f t="shared" si="5"/>
        <v>0</v>
      </c>
      <c r="F51" s="172">
        <f t="shared" si="6"/>
        <v>0</v>
      </c>
      <c r="G51" s="172">
        <f t="shared" si="7"/>
        <v>0</v>
      </c>
      <c r="H51" s="172">
        <f t="shared" si="8"/>
        <v>0</v>
      </c>
      <c r="I51" s="172">
        <f t="shared" si="9"/>
        <v>0</v>
      </c>
      <c r="J51" s="172">
        <f t="shared" si="10"/>
        <v>0</v>
      </c>
      <c r="K51" s="172">
        <f t="shared" si="11"/>
        <v>0</v>
      </c>
      <c r="L51" s="172">
        <f t="shared" si="12"/>
        <v>0</v>
      </c>
      <c r="M51" s="172">
        <f t="shared" si="13"/>
        <v>0</v>
      </c>
      <c r="N51" s="172">
        <f t="shared" si="14"/>
        <v>0</v>
      </c>
      <c r="O51" s="172">
        <f t="shared" si="15"/>
        <v>0</v>
      </c>
      <c r="P51" s="172">
        <f t="shared" si="16"/>
        <v>0</v>
      </c>
      <c r="Q51" s="172">
        <f t="shared" si="17"/>
        <v>0</v>
      </c>
      <c r="R51" s="172">
        <f t="shared" si="18"/>
        <v>0</v>
      </c>
      <c r="S51" s="172">
        <f t="shared" si="19"/>
        <v>0</v>
      </c>
      <c r="T51" s="172">
        <f t="shared" si="20"/>
        <v>0</v>
      </c>
      <c r="U51" s="172">
        <f t="shared" si="21"/>
        <v>0</v>
      </c>
      <c r="V51" s="172">
        <f t="shared" si="22"/>
        <v>0</v>
      </c>
      <c r="W51" s="172">
        <f t="shared" si="23"/>
        <v>0</v>
      </c>
      <c r="X51" s="172">
        <f t="shared" si="24"/>
        <v>0</v>
      </c>
      <c r="Y51" s="172">
        <f t="shared" si="25"/>
        <v>0</v>
      </c>
      <c r="Z51" s="172">
        <f t="shared" si="26"/>
        <v>0</v>
      </c>
      <c r="AA51" s="172">
        <f t="shared" si="27"/>
        <v>0</v>
      </c>
      <c r="AB51" s="172">
        <f t="shared" si="28"/>
        <v>0</v>
      </c>
      <c r="AC51" s="121">
        <f t="shared" si="29"/>
        <v>0</v>
      </c>
      <c r="AD51" s="3">
        <f>'t1'!M51</f>
        <v>0</v>
      </c>
      <c r="AJ51" s="70"/>
      <c r="AK51" s="70"/>
      <c r="AL51" s="70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121">
        <f t="shared" si="30"/>
        <v>0</v>
      </c>
      <c r="BK51" s="3">
        <f>'t1'!AR51</f>
        <v>0</v>
      </c>
    </row>
    <row r="52" spans="1:63" ht="13.5" customHeight="1">
      <c r="A52" s="58" t="str">
        <f>'t1'!A52</f>
        <v>Fisici con inc. di struttura complessa (rapp. Esclusivo)</v>
      </c>
      <c r="B52" s="74" t="str">
        <f>'t1'!B52</f>
        <v>SD0E42</v>
      </c>
      <c r="C52" s="171">
        <f t="shared" si="3"/>
        <v>0</v>
      </c>
      <c r="D52" s="171">
        <f t="shared" si="4"/>
        <v>0</v>
      </c>
      <c r="E52" s="171">
        <f t="shared" si="5"/>
        <v>0</v>
      </c>
      <c r="F52" s="172">
        <f t="shared" si="6"/>
        <v>0</v>
      </c>
      <c r="G52" s="172">
        <f t="shared" si="7"/>
        <v>0</v>
      </c>
      <c r="H52" s="172">
        <f t="shared" si="8"/>
        <v>0</v>
      </c>
      <c r="I52" s="172">
        <f t="shared" si="9"/>
        <v>0</v>
      </c>
      <c r="J52" s="172">
        <f t="shared" si="10"/>
        <v>0</v>
      </c>
      <c r="K52" s="172">
        <f t="shared" si="11"/>
        <v>0</v>
      </c>
      <c r="L52" s="172">
        <f t="shared" si="12"/>
        <v>0</v>
      </c>
      <c r="M52" s="172">
        <f t="shared" si="13"/>
        <v>0</v>
      </c>
      <c r="N52" s="172">
        <f t="shared" si="14"/>
        <v>0</v>
      </c>
      <c r="O52" s="172">
        <f t="shared" si="15"/>
        <v>0</v>
      </c>
      <c r="P52" s="172">
        <f t="shared" si="16"/>
        <v>0</v>
      </c>
      <c r="Q52" s="172">
        <f t="shared" si="17"/>
        <v>0</v>
      </c>
      <c r="R52" s="172">
        <f t="shared" si="18"/>
        <v>0</v>
      </c>
      <c r="S52" s="172">
        <f t="shared" si="19"/>
        <v>0</v>
      </c>
      <c r="T52" s="172">
        <f t="shared" si="20"/>
        <v>0</v>
      </c>
      <c r="U52" s="172">
        <f t="shared" si="21"/>
        <v>0</v>
      </c>
      <c r="V52" s="172">
        <f t="shared" si="22"/>
        <v>0</v>
      </c>
      <c r="W52" s="172">
        <f t="shared" si="23"/>
        <v>0</v>
      </c>
      <c r="X52" s="172">
        <f t="shared" si="24"/>
        <v>0</v>
      </c>
      <c r="Y52" s="172">
        <f t="shared" si="25"/>
        <v>0</v>
      </c>
      <c r="Z52" s="172">
        <f t="shared" si="26"/>
        <v>0</v>
      </c>
      <c r="AA52" s="172">
        <f t="shared" si="27"/>
        <v>0</v>
      </c>
      <c r="AB52" s="172">
        <f t="shared" si="28"/>
        <v>0</v>
      </c>
      <c r="AC52" s="121">
        <f t="shared" si="29"/>
        <v>0</v>
      </c>
      <c r="AD52" s="3">
        <f>'t1'!M52</f>
        <v>0</v>
      </c>
      <c r="AJ52" s="70"/>
      <c r="AK52" s="70"/>
      <c r="AL52" s="70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121">
        <f t="shared" si="30"/>
        <v>0</v>
      </c>
      <c r="BK52" s="3">
        <f>'t1'!AR52</f>
        <v>0</v>
      </c>
    </row>
    <row r="53" spans="1:63" ht="13.5" customHeight="1">
      <c r="A53" s="58" t="str">
        <f>'t1'!A53</f>
        <v>Fisici con inc. di struttura complessa (rapp. Non escl.)</v>
      </c>
      <c r="B53" s="74" t="str">
        <f>'t1'!B53</f>
        <v>SD0N42</v>
      </c>
      <c r="C53" s="171">
        <f t="shared" si="3"/>
        <v>0</v>
      </c>
      <c r="D53" s="171">
        <f t="shared" si="4"/>
        <v>0</v>
      </c>
      <c r="E53" s="171">
        <f t="shared" si="5"/>
        <v>0</v>
      </c>
      <c r="F53" s="172">
        <f t="shared" si="6"/>
        <v>0</v>
      </c>
      <c r="G53" s="172">
        <f t="shared" si="7"/>
        <v>0</v>
      </c>
      <c r="H53" s="172">
        <f t="shared" si="8"/>
        <v>0</v>
      </c>
      <c r="I53" s="172">
        <f t="shared" si="9"/>
        <v>0</v>
      </c>
      <c r="J53" s="172">
        <f t="shared" si="10"/>
        <v>0</v>
      </c>
      <c r="K53" s="172">
        <f t="shared" si="11"/>
        <v>0</v>
      </c>
      <c r="L53" s="172">
        <f t="shared" si="12"/>
        <v>0</v>
      </c>
      <c r="M53" s="172">
        <f t="shared" si="13"/>
        <v>0</v>
      </c>
      <c r="N53" s="172">
        <f t="shared" si="14"/>
        <v>0</v>
      </c>
      <c r="O53" s="172">
        <f t="shared" si="15"/>
        <v>0</v>
      </c>
      <c r="P53" s="172">
        <f t="shared" si="16"/>
        <v>0</v>
      </c>
      <c r="Q53" s="172">
        <f t="shared" si="17"/>
        <v>0</v>
      </c>
      <c r="R53" s="172">
        <f t="shared" si="18"/>
        <v>0</v>
      </c>
      <c r="S53" s="172">
        <f t="shared" si="19"/>
        <v>0</v>
      </c>
      <c r="T53" s="172">
        <f t="shared" si="20"/>
        <v>0</v>
      </c>
      <c r="U53" s="172">
        <f t="shared" si="21"/>
        <v>0</v>
      </c>
      <c r="V53" s="172">
        <f t="shared" si="22"/>
        <v>0</v>
      </c>
      <c r="W53" s="172">
        <f t="shared" si="23"/>
        <v>0</v>
      </c>
      <c r="X53" s="172">
        <f t="shared" si="24"/>
        <v>0</v>
      </c>
      <c r="Y53" s="172">
        <f t="shared" si="25"/>
        <v>0</v>
      </c>
      <c r="Z53" s="172">
        <f t="shared" si="26"/>
        <v>0</v>
      </c>
      <c r="AA53" s="172">
        <f t="shared" si="27"/>
        <v>0</v>
      </c>
      <c r="AB53" s="172">
        <f t="shared" si="28"/>
        <v>0</v>
      </c>
      <c r="AC53" s="121">
        <f t="shared" si="29"/>
        <v>0</v>
      </c>
      <c r="AD53" s="3">
        <f>'t1'!M53</f>
        <v>0</v>
      </c>
      <c r="AJ53" s="70"/>
      <c r="AK53" s="70"/>
      <c r="AL53" s="70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121">
        <f t="shared" si="30"/>
        <v>0</v>
      </c>
      <c r="BK53" s="3">
        <f>'t1'!AR53</f>
        <v>0</v>
      </c>
    </row>
    <row r="54" spans="1:63" ht="13.5" customHeight="1">
      <c r="A54" s="58" t="str">
        <f>'t1'!A54</f>
        <v>Fisici con inc. di struttura semplice (rapp. Esclusivo)</v>
      </c>
      <c r="B54" s="74" t="str">
        <f>'t1'!B54</f>
        <v>SD0E41</v>
      </c>
      <c r="C54" s="171">
        <f t="shared" si="3"/>
        <v>921</v>
      </c>
      <c r="D54" s="171">
        <f t="shared" si="4"/>
        <v>0</v>
      </c>
      <c r="E54" s="171">
        <f t="shared" si="5"/>
        <v>23816</v>
      </c>
      <c r="F54" s="172">
        <f t="shared" si="6"/>
        <v>9535</v>
      </c>
      <c r="G54" s="172">
        <f t="shared" si="7"/>
        <v>22096</v>
      </c>
      <c r="H54" s="172">
        <f t="shared" si="8"/>
        <v>16735</v>
      </c>
      <c r="I54" s="172">
        <f t="shared" si="9"/>
        <v>0</v>
      </c>
      <c r="J54" s="172">
        <f t="shared" si="10"/>
        <v>76</v>
      </c>
      <c r="K54" s="172">
        <f t="shared" si="11"/>
        <v>0</v>
      </c>
      <c r="L54" s="172">
        <f t="shared" si="12"/>
        <v>0</v>
      </c>
      <c r="M54" s="172">
        <f t="shared" si="13"/>
        <v>0</v>
      </c>
      <c r="N54" s="172">
        <f t="shared" si="14"/>
        <v>0</v>
      </c>
      <c r="O54" s="172">
        <f t="shared" si="15"/>
        <v>0</v>
      </c>
      <c r="P54" s="172">
        <f t="shared" si="16"/>
        <v>1116</v>
      </c>
      <c r="Q54" s="172">
        <f t="shared" si="17"/>
        <v>0</v>
      </c>
      <c r="R54" s="172">
        <f t="shared" si="18"/>
        <v>0</v>
      </c>
      <c r="S54" s="172">
        <f t="shared" si="19"/>
        <v>0</v>
      </c>
      <c r="T54" s="172">
        <f t="shared" si="20"/>
        <v>0</v>
      </c>
      <c r="U54" s="172">
        <f t="shared" si="21"/>
        <v>0</v>
      </c>
      <c r="V54" s="172">
        <f t="shared" si="22"/>
        <v>0</v>
      </c>
      <c r="W54" s="172">
        <f t="shared" si="23"/>
        <v>0</v>
      </c>
      <c r="X54" s="172">
        <f t="shared" si="24"/>
        <v>0</v>
      </c>
      <c r="Y54" s="172">
        <f t="shared" si="25"/>
        <v>0</v>
      </c>
      <c r="Z54" s="172">
        <f t="shared" si="26"/>
        <v>0</v>
      </c>
      <c r="AA54" s="172">
        <f t="shared" si="27"/>
        <v>0</v>
      </c>
      <c r="AB54" s="172">
        <f t="shared" si="28"/>
        <v>0</v>
      </c>
      <c r="AC54" s="121">
        <f t="shared" si="29"/>
        <v>74295</v>
      </c>
      <c r="AD54" s="3">
        <f>'t1'!M54</f>
        <v>1</v>
      </c>
      <c r="AJ54" s="70">
        <v>921</v>
      </c>
      <c r="AK54" s="70"/>
      <c r="AL54" s="70">
        <v>23816</v>
      </c>
      <c r="AM54" s="71">
        <v>9535</v>
      </c>
      <c r="AN54" s="71">
        <v>22096</v>
      </c>
      <c r="AO54" s="71">
        <v>16735</v>
      </c>
      <c r="AP54" s="71"/>
      <c r="AQ54" s="71">
        <v>76</v>
      </c>
      <c r="AR54" s="71"/>
      <c r="AS54" s="71"/>
      <c r="AT54" s="71"/>
      <c r="AU54" s="71"/>
      <c r="AV54" s="71"/>
      <c r="AW54" s="71">
        <v>1116</v>
      </c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121">
        <f t="shared" si="30"/>
        <v>74295</v>
      </c>
      <c r="BK54" s="3">
        <f>'t1'!AR54</f>
        <v>0</v>
      </c>
    </row>
    <row r="55" spans="1:63" ht="13.5" customHeight="1">
      <c r="A55" s="58" t="str">
        <f>'t1'!A55</f>
        <v>Fisici con inc. di struttura semplice (rapp. Non escl.)</v>
      </c>
      <c r="B55" s="74" t="str">
        <f>'t1'!B55</f>
        <v>SD0N41</v>
      </c>
      <c r="C55" s="171">
        <f t="shared" si="3"/>
        <v>0</v>
      </c>
      <c r="D55" s="171">
        <f t="shared" si="4"/>
        <v>0</v>
      </c>
      <c r="E55" s="171">
        <f t="shared" si="5"/>
        <v>0</v>
      </c>
      <c r="F55" s="172">
        <f t="shared" si="6"/>
        <v>0</v>
      </c>
      <c r="G55" s="172">
        <f t="shared" si="7"/>
        <v>0</v>
      </c>
      <c r="H55" s="172">
        <f t="shared" si="8"/>
        <v>0</v>
      </c>
      <c r="I55" s="172">
        <f t="shared" si="9"/>
        <v>0</v>
      </c>
      <c r="J55" s="172">
        <f t="shared" si="10"/>
        <v>0</v>
      </c>
      <c r="K55" s="172">
        <f t="shared" si="11"/>
        <v>0</v>
      </c>
      <c r="L55" s="172">
        <f t="shared" si="12"/>
        <v>0</v>
      </c>
      <c r="M55" s="172">
        <f t="shared" si="13"/>
        <v>0</v>
      </c>
      <c r="N55" s="172">
        <f t="shared" si="14"/>
        <v>0</v>
      </c>
      <c r="O55" s="172">
        <f t="shared" si="15"/>
        <v>0</v>
      </c>
      <c r="P55" s="172">
        <f t="shared" si="16"/>
        <v>0</v>
      </c>
      <c r="Q55" s="172">
        <f t="shared" si="17"/>
        <v>0</v>
      </c>
      <c r="R55" s="172">
        <f t="shared" si="18"/>
        <v>0</v>
      </c>
      <c r="S55" s="172">
        <f t="shared" si="19"/>
        <v>0</v>
      </c>
      <c r="T55" s="172">
        <f t="shared" si="20"/>
        <v>0</v>
      </c>
      <c r="U55" s="172">
        <f t="shared" si="21"/>
        <v>0</v>
      </c>
      <c r="V55" s="172">
        <f t="shared" si="22"/>
        <v>0</v>
      </c>
      <c r="W55" s="172">
        <f t="shared" si="23"/>
        <v>0</v>
      </c>
      <c r="X55" s="172">
        <f t="shared" si="24"/>
        <v>0</v>
      </c>
      <c r="Y55" s="172">
        <f t="shared" si="25"/>
        <v>0</v>
      </c>
      <c r="Z55" s="172">
        <f t="shared" si="26"/>
        <v>0</v>
      </c>
      <c r="AA55" s="172">
        <f t="shared" si="27"/>
        <v>0</v>
      </c>
      <c r="AB55" s="172">
        <f t="shared" si="28"/>
        <v>0</v>
      </c>
      <c r="AC55" s="121">
        <f t="shared" si="29"/>
        <v>0</v>
      </c>
      <c r="AD55" s="3">
        <f>'t1'!M55</f>
        <v>0</v>
      </c>
      <c r="AJ55" s="70"/>
      <c r="AK55" s="70"/>
      <c r="AL55" s="70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121">
        <f t="shared" si="30"/>
        <v>0</v>
      </c>
      <c r="BK55" s="3">
        <f>'t1'!AR55</f>
        <v>0</v>
      </c>
    </row>
    <row r="56" spans="1:63" ht="13.5" customHeight="1">
      <c r="A56" s="58" t="str">
        <f>'t1'!A56</f>
        <v>Fisici con altri incar. Prof.li (rapp. Esclusivo)</v>
      </c>
      <c r="B56" s="74" t="str">
        <f>'t1'!B56</f>
        <v>SD0A41</v>
      </c>
      <c r="C56" s="171">
        <f t="shared" si="3"/>
        <v>4031</v>
      </c>
      <c r="D56" s="171">
        <f t="shared" si="4"/>
        <v>0</v>
      </c>
      <c r="E56" s="171">
        <f t="shared" si="5"/>
        <v>79732</v>
      </c>
      <c r="F56" s="172">
        <f t="shared" si="6"/>
        <v>36078</v>
      </c>
      <c r="G56" s="172">
        <f t="shared" si="7"/>
        <v>20411</v>
      </c>
      <c r="H56" s="172">
        <f t="shared" si="8"/>
        <v>68916</v>
      </c>
      <c r="I56" s="172">
        <f t="shared" si="9"/>
        <v>0</v>
      </c>
      <c r="J56" s="172">
        <f t="shared" si="10"/>
        <v>330</v>
      </c>
      <c r="K56" s="172">
        <f t="shared" si="11"/>
        <v>0</v>
      </c>
      <c r="L56" s="172">
        <f t="shared" si="12"/>
        <v>0</v>
      </c>
      <c r="M56" s="172">
        <f t="shared" si="13"/>
        <v>0</v>
      </c>
      <c r="N56" s="172">
        <f t="shared" si="14"/>
        <v>0</v>
      </c>
      <c r="O56" s="172">
        <f t="shared" si="15"/>
        <v>0</v>
      </c>
      <c r="P56" s="172">
        <f t="shared" si="16"/>
        <v>9374</v>
      </c>
      <c r="Q56" s="172">
        <f t="shared" si="17"/>
        <v>0</v>
      </c>
      <c r="R56" s="172">
        <f t="shared" si="18"/>
        <v>0</v>
      </c>
      <c r="S56" s="172">
        <f t="shared" si="19"/>
        <v>0</v>
      </c>
      <c r="T56" s="172">
        <f t="shared" si="20"/>
        <v>0</v>
      </c>
      <c r="U56" s="172">
        <f t="shared" si="21"/>
        <v>0</v>
      </c>
      <c r="V56" s="172">
        <f t="shared" si="22"/>
        <v>0</v>
      </c>
      <c r="W56" s="172">
        <f t="shared" si="23"/>
        <v>0</v>
      </c>
      <c r="X56" s="172">
        <f t="shared" si="24"/>
        <v>0</v>
      </c>
      <c r="Y56" s="172">
        <f t="shared" si="25"/>
        <v>0</v>
      </c>
      <c r="Z56" s="172">
        <f t="shared" si="26"/>
        <v>0</v>
      </c>
      <c r="AA56" s="172">
        <f t="shared" si="27"/>
        <v>0</v>
      </c>
      <c r="AB56" s="172">
        <f t="shared" si="28"/>
        <v>0</v>
      </c>
      <c r="AC56" s="121">
        <f t="shared" si="29"/>
        <v>218872</v>
      </c>
      <c r="AD56" s="3">
        <f>'t1'!M56</f>
        <v>1</v>
      </c>
      <c r="AJ56" s="70">
        <v>4031</v>
      </c>
      <c r="AK56" s="70"/>
      <c r="AL56" s="70">
        <v>79732</v>
      </c>
      <c r="AM56" s="71">
        <v>36078</v>
      </c>
      <c r="AN56" s="71">
        <v>20411</v>
      </c>
      <c r="AO56" s="71">
        <v>68916</v>
      </c>
      <c r="AP56" s="71"/>
      <c r="AQ56" s="71">
        <v>330</v>
      </c>
      <c r="AR56" s="71"/>
      <c r="AS56" s="71"/>
      <c r="AT56" s="71"/>
      <c r="AU56" s="71"/>
      <c r="AV56" s="71"/>
      <c r="AW56" s="71">
        <v>9374</v>
      </c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121">
        <f t="shared" si="30"/>
        <v>218872</v>
      </c>
      <c r="BK56" s="3">
        <f>'t1'!AR56</f>
        <v>0</v>
      </c>
    </row>
    <row r="57" spans="1:63" ht="13.5" customHeight="1">
      <c r="A57" s="58" t="str">
        <f>'t1'!A57</f>
        <v>Fisici con altri incar. Prof.li (rapp. Non escl.)</v>
      </c>
      <c r="B57" s="74" t="str">
        <f>'t1'!B57</f>
        <v>SD0040</v>
      </c>
      <c r="C57" s="171">
        <f t="shared" si="3"/>
        <v>0</v>
      </c>
      <c r="D57" s="171">
        <f t="shared" si="4"/>
        <v>0</v>
      </c>
      <c r="E57" s="171">
        <f t="shared" si="5"/>
        <v>0</v>
      </c>
      <c r="F57" s="172">
        <f t="shared" si="6"/>
        <v>0</v>
      </c>
      <c r="G57" s="172">
        <f t="shared" si="7"/>
        <v>0</v>
      </c>
      <c r="H57" s="172">
        <f t="shared" si="8"/>
        <v>0</v>
      </c>
      <c r="I57" s="172">
        <f t="shared" si="9"/>
        <v>0</v>
      </c>
      <c r="J57" s="172">
        <f t="shared" si="10"/>
        <v>0</v>
      </c>
      <c r="K57" s="172">
        <f t="shared" si="11"/>
        <v>0</v>
      </c>
      <c r="L57" s="172">
        <f t="shared" si="12"/>
        <v>0</v>
      </c>
      <c r="M57" s="172">
        <f t="shared" si="13"/>
        <v>0</v>
      </c>
      <c r="N57" s="172">
        <f t="shared" si="14"/>
        <v>0</v>
      </c>
      <c r="O57" s="172">
        <f t="shared" si="15"/>
        <v>0</v>
      </c>
      <c r="P57" s="172">
        <f t="shared" si="16"/>
        <v>0</v>
      </c>
      <c r="Q57" s="172">
        <f t="shared" si="17"/>
        <v>0</v>
      </c>
      <c r="R57" s="172">
        <f t="shared" si="18"/>
        <v>0</v>
      </c>
      <c r="S57" s="172">
        <f t="shared" si="19"/>
        <v>0</v>
      </c>
      <c r="T57" s="172">
        <f t="shared" si="20"/>
        <v>0</v>
      </c>
      <c r="U57" s="172">
        <f t="shared" si="21"/>
        <v>0</v>
      </c>
      <c r="V57" s="172">
        <f t="shared" si="22"/>
        <v>0</v>
      </c>
      <c r="W57" s="172">
        <f t="shared" si="23"/>
        <v>0</v>
      </c>
      <c r="X57" s="172">
        <f t="shared" si="24"/>
        <v>0</v>
      </c>
      <c r="Y57" s="172">
        <f t="shared" si="25"/>
        <v>0</v>
      </c>
      <c r="Z57" s="172">
        <f t="shared" si="26"/>
        <v>0</v>
      </c>
      <c r="AA57" s="172">
        <f t="shared" si="27"/>
        <v>0</v>
      </c>
      <c r="AB57" s="172">
        <f t="shared" si="28"/>
        <v>0</v>
      </c>
      <c r="AC57" s="121">
        <f t="shared" si="29"/>
        <v>0</v>
      </c>
      <c r="AD57" s="3">
        <f>'t1'!M57</f>
        <v>0</v>
      </c>
      <c r="AJ57" s="70"/>
      <c r="AK57" s="70"/>
      <c r="AL57" s="70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121">
        <f t="shared" si="30"/>
        <v>0</v>
      </c>
      <c r="BK57" s="3">
        <f>'t1'!AR57</f>
        <v>0</v>
      </c>
    </row>
    <row r="58" spans="1:63" ht="13.5" customHeight="1">
      <c r="A58" s="58" t="str">
        <f>'t1'!A58</f>
        <v>Fisici a t. determinato (art. 15-septies d.lgs. 502/92)</v>
      </c>
      <c r="B58" s="74" t="str">
        <f>'t1'!B58</f>
        <v>SD0603</v>
      </c>
      <c r="C58" s="171">
        <f t="shared" si="3"/>
        <v>0</v>
      </c>
      <c r="D58" s="171">
        <f t="shared" si="4"/>
        <v>0</v>
      </c>
      <c r="E58" s="171">
        <f t="shared" si="5"/>
        <v>0</v>
      </c>
      <c r="F58" s="172">
        <f t="shared" si="6"/>
        <v>0</v>
      </c>
      <c r="G58" s="172">
        <f t="shared" si="7"/>
        <v>0</v>
      </c>
      <c r="H58" s="172">
        <f t="shared" si="8"/>
        <v>0</v>
      </c>
      <c r="I58" s="172">
        <f t="shared" si="9"/>
        <v>0</v>
      </c>
      <c r="J58" s="172">
        <f t="shared" si="10"/>
        <v>0</v>
      </c>
      <c r="K58" s="172">
        <f t="shared" si="11"/>
        <v>0</v>
      </c>
      <c r="L58" s="172">
        <f t="shared" si="12"/>
        <v>0</v>
      </c>
      <c r="M58" s="172">
        <f t="shared" si="13"/>
        <v>0</v>
      </c>
      <c r="N58" s="172">
        <f t="shared" si="14"/>
        <v>0</v>
      </c>
      <c r="O58" s="172">
        <f t="shared" si="15"/>
        <v>0</v>
      </c>
      <c r="P58" s="172">
        <f t="shared" si="16"/>
        <v>0</v>
      </c>
      <c r="Q58" s="172">
        <f t="shared" si="17"/>
        <v>0</v>
      </c>
      <c r="R58" s="172">
        <f t="shared" si="18"/>
        <v>0</v>
      </c>
      <c r="S58" s="172">
        <f t="shared" si="19"/>
        <v>0</v>
      </c>
      <c r="T58" s="172">
        <f t="shared" si="20"/>
        <v>0</v>
      </c>
      <c r="U58" s="172">
        <f t="shared" si="21"/>
        <v>0</v>
      </c>
      <c r="V58" s="172">
        <f t="shared" si="22"/>
        <v>0</v>
      </c>
      <c r="W58" s="172">
        <f t="shared" si="23"/>
        <v>0</v>
      </c>
      <c r="X58" s="172">
        <f t="shared" si="24"/>
        <v>0</v>
      </c>
      <c r="Y58" s="172">
        <f t="shared" si="25"/>
        <v>0</v>
      </c>
      <c r="Z58" s="172">
        <f t="shared" si="26"/>
        <v>0</v>
      </c>
      <c r="AA58" s="172">
        <f t="shared" si="27"/>
        <v>0</v>
      </c>
      <c r="AB58" s="172">
        <f t="shared" si="28"/>
        <v>0</v>
      </c>
      <c r="AC58" s="121">
        <f t="shared" si="29"/>
        <v>0</v>
      </c>
      <c r="AD58" s="3">
        <f>'t1'!M58</f>
        <v>0</v>
      </c>
      <c r="AJ58" s="70"/>
      <c r="AK58" s="70"/>
      <c r="AL58" s="70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121">
        <f t="shared" si="30"/>
        <v>0</v>
      </c>
      <c r="BK58" s="3">
        <f>'t1'!AR58</f>
        <v>0</v>
      </c>
    </row>
    <row r="59" spans="1:63" ht="13.5" customHeight="1">
      <c r="A59" s="58" t="str">
        <f>'t1'!A59</f>
        <v>Psicologi con inc. di struttura complessa (rapp. Esclusivo)</v>
      </c>
      <c r="B59" s="74" t="str">
        <f>'t1'!B59</f>
        <v>SD0E66</v>
      </c>
      <c r="C59" s="171">
        <f t="shared" si="3"/>
        <v>472</v>
      </c>
      <c r="D59" s="171">
        <f t="shared" si="4"/>
        <v>0</v>
      </c>
      <c r="E59" s="171">
        <f t="shared" si="5"/>
        <v>17052</v>
      </c>
      <c r="F59" s="172">
        <f t="shared" si="6"/>
        <v>12816</v>
      </c>
      <c r="G59" s="172">
        <f t="shared" si="7"/>
        <v>9338</v>
      </c>
      <c r="H59" s="172">
        <f t="shared" si="8"/>
        <v>8508</v>
      </c>
      <c r="I59" s="172">
        <f t="shared" si="9"/>
        <v>0</v>
      </c>
      <c r="J59" s="172">
        <f t="shared" si="10"/>
        <v>0</v>
      </c>
      <c r="K59" s="172">
        <f t="shared" si="11"/>
        <v>0</v>
      </c>
      <c r="L59" s="172">
        <f t="shared" si="12"/>
        <v>6876</v>
      </c>
      <c r="M59" s="172">
        <f t="shared" si="13"/>
        <v>0</v>
      </c>
      <c r="N59" s="172">
        <f t="shared" si="14"/>
        <v>0</v>
      </c>
      <c r="O59" s="172">
        <f t="shared" si="15"/>
        <v>0</v>
      </c>
      <c r="P59" s="172">
        <f t="shared" si="16"/>
        <v>0</v>
      </c>
      <c r="Q59" s="172">
        <f t="shared" si="17"/>
        <v>0</v>
      </c>
      <c r="R59" s="172">
        <f t="shared" si="18"/>
        <v>0</v>
      </c>
      <c r="S59" s="172">
        <f t="shared" si="19"/>
        <v>0</v>
      </c>
      <c r="T59" s="172">
        <f t="shared" si="20"/>
        <v>0</v>
      </c>
      <c r="U59" s="172">
        <f t="shared" si="21"/>
        <v>0</v>
      </c>
      <c r="V59" s="172">
        <f t="shared" si="22"/>
        <v>0</v>
      </c>
      <c r="W59" s="172">
        <f t="shared" si="23"/>
        <v>0</v>
      </c>
      <c r="X59" s="172">
        <f t="shared" si="24"/>
        <v>0</v>
      </c>
      <c r="Y59" s="172">
        <f t="shared" si="25"/>
        <v>0</v>
      </c>
      <c r="Z59" s="172">
        <f t="shared" si="26"/>
        <v>0</v>
      </c>
      <c r="AA59" s="172">
        <f t="shared" si="27"/>
        <v>0</v>
      </c>
      <c r="AB59" s="172">
        <f t="shared" si="28"/>
        <v>0</v>
      </c>
      <c r="AC59" s="121">
        <f t="shared" si="29"/>
        <v>55062</v>
      </c>
      <c r="AD59" s="3">
        <f>'t1'!M59</f>
        <v>1</v>
      </c>
      <c r="AJ59" s="70">
        <v>472</v>
      </c>
      <c r="AK59" s="70"/>
      <c r="AL59" s="70">
        <v>17052</v>
      </c>
      <c r="AM59" s="71">
        <v>12816</v>
      </c>
      <c r="AN59" s="71">
        <v>9338</v>
      </c>
      <c r="AO59" s="71">
        <v>8508</v>
      </c>
      <c r="AP59" s="71"/>
      <c r="AQ59" s="71"/>
      <c r="AR59" s="71"/>
      <c r="AS59" s="71">
        <v>6876</v>
      </c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121">
        <f t="shared" si="30"/>
        <v>55062</v>
      </c>
      <c r="BK59" s="3">
        <f>'t1'!AR59</f>
        <v>0</v>
      </c>
    </row>
    <row r="60" spans="1:63" ht="13.5" customHeight="1">
      <c r="A60" s="58" t="str">
        <f>'t1'!A60</f>
        <v>Psicologi con inc. di struttura complessa (rapp. Non escl.)</v>
      </c>
      <c r="B60" s="74" t="str">
        <f>'t1'!B60</f>
        <v>SD0N66</v>
      </c>
      <c r="C60" s="171">
        <f t="shared" si="3"/>
        <v>0</v>
      </c>
      <c r="D60" s="171">
        <f t="shared" si="4"/>
        <v>0</v>
      </c>
      <c r="E60" s="171">
        <f t="shared" si="5"/>
        <v>0</v>
      </c>
      <c r="F60" s="172">
        <f t="shared" si="6"/>
        <v>0</v>
      </c>
      <c r="G60" s="172">
        <f t="shared" si="7"/>
        <v>0</v>
      </c>
      <c r="H60" s="172">
        <f t="shared" si="8"/>
        <v>0</v>
      </c>
      <c r="I60" s="172">
        <f t="shared" si="9"/>
        <v>0</v>
      </c>
      <c r="J60" s="172">
        <f t="shared" si="10"/>
        <v>0</v>
      </c>
      <c r="K60" s="172">
        <f t="shared" si="11"/>
        <v>0</v>
      </c>
      <c r="L60" s="172">
        <f t="shared" si="12"/>
        <v>0</v>
      </c>
      <c r="M60" s="172">
        <f t="shared" si="13"/>
        <v>0</v>
      </c>
      <c r="N60" s="172">
        <f t="shared" si="14"/>
        <v>0</v>
      </c>
      <c r="O60" s="172">
        <f t="shared" si="15"/>
        <v>0</v>
      </c>
      <c r="P60" s="172">
        <f t="shared" si="16"/>
        <v>0</v>
      </c>
      <c r="Q60" s="172">
        <f t="shared" si="17"/>
        <v>0</v>
      </c>
      <c r="R60" s="172">
        <f t="shared" si="18"/>
        <v>0</v>
      </c>
      <c r="S60" s="172">
        <f t="shared" si="19"/>
        <v>0</v>
      </c>
      <c r="T60" s="172">
        <f t="shared" si="20"/>
        <v>0</v>
      </c>
      <c r="U60" s="172">
        <f t="shared" si="21"/>
        <v>0</v>
      </c>
      <c r="V60" s="172">
        <f t="shared" si="22"/>
        <v>0</v>
      </c>
      <c r="W60" s="172">
        <f t="shared" si="23"/>
        <v>0</v>
      </c>
      <c r="X60" s="172">
        <f t="shared" si="24"/>
        <v>0</v>
      </c>
      <c r="Y60" s="172">
        <f t="shared" si="25"/>
        <v>0</v>
      </c>
      <c r="Z60" s="172">
        <f t="shared" si="26"/>
        <v>0</v>
      </c>
      <c r="AA60" s="172">
        <f t="shared" si="27"/>
        <v>0</v>
      </c>
      <c r="AB60" s="172">
        <f t="shared" si="28"/>
        <v>0</v>
      </c>
      <c r="AC60" s="121">
        <f t="shared" si="29"/>
        <v>0</v>
      </c>
      <c r="AD60" s="3">
        <f>'t1'!M60</f>
        <v>0</v>
      </c>
      <c r="AJ60" s="70"/>
      <c r="AK60" s="70"/>
      <c r="AL60" s="70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121">
        <f t="shared" si="30"/>
        <v>0</v>
      </c>
      <c r="BK60" s="3">
        <f>'t1'!AR60</f>
        <v>0</v>
      </c>
    </row>
    <row r="61" spans="1:63" ht="13.5" customHeight="1">
      <c r="A61" s="58" t="str">
        <f>'t1'!A61</f>
        <v>Psicologi con inc. di struttura semplice (rapp. Esclusivo)</v>
      </c>
      <c r="B61" s="74" t="str">
        <f>'t1'!B61</f>
        <v>SD0E65</v>
      </c>
      <c r="C61" s="171">
        <f t="shared" si="3"/>
        <v>282</v>
      </c>
      <c r="D61" s="171">
        <f t="shared" si="4"/>
        <v>0</v>
      </c>
      <c r="E61" s="171">
        <f t="shared" si="5"/>
        <v>8284</v>
      </c>
      <c r="F61" s="172">
        <f t="shared" si="6"/>
        <v>3235</v>
      </c>
      <c r="G61" s="172">
        <f t="shared" si="7"/>
        <v>4132</v>
      </c>
      <c r="H61" s="172">
        <f t="shared" si="8"/>
        <v>2898</v>
      </c>
      <c r="I61" s="172">
        <f t="shared" si="9"/>
        <v>0</v>
      </c>
      <c r="J61" s="172">
        <f t="shared" si="10"/>
        <v>0</v>
      </c>
      <c r="K61" s="172">
        <f t="shared" si="11"/>
        <v>0</v>
      </c>
      <c r="L61" s="172">
        <f t="shared" si="12"/>
        <v>0</v>
      </c>
      <c r="M61" s="172">
        <f t="shared" si="13"/>
        <v>0</v>
      </c>
      <c r="N61" s="172">
        <f t="shared" si="14"/>
        <v>0</v>
      </c>
      <c r="O61" s="172">
        <f t="shared" si="15"/>
        <v>0</v>
      </c>
      <c r="P61" s="172">
        <f t="shared" si="16"/>
        <v>0</v>
      </c>
      <c r="Q61" s="172">
        <f t="shared" si="17"/>
        <v>0</v>
      </c>
      <c r="R61" s="172">
        <f t="shared" si="18"/>
        <v>0</v>
      </c>
      <c r="S61" s="172">
        <f t="shared" si="19"/>
        <v>0</v>
      </c>
      <c r="T61" s="172">
        <f t="shared" si="20"/>
        <v>0</v>
      </c>
      <c r="U61" s="172">
        <f t="shared" si="21"/>
        <v>0</v>
      </c>
      <c r="V61" s="172">
        <f t="shared" si="22"/>
        <v>0</v>
      </c>
      <c r="W61" s="172">
        <f t="shared" si="23"/>
        <v>0</v>
      </c>
      <c r="X61" s="172">
        <f t="shared" si="24"/>
        <v>0</v>
      </c>
      <c r="Y61" s="172">
        <f t="shared" si="25"/>
        <v>0</v>
      </c>
      <c r="Z61" s="172">
        <f t="shared" si="26"/>
        <v>0</v>
      </c>
      <c r="AA61" s="172">
        <f t="shared" si="27"/>
        <v>0</v>
      </c>
      <c r="AB61" s="172">
        <f t="shared" si="28"/>
        <v>0</v>
      </c>
      <c r="AC61" s="121">
        <f t="shared" si="29"/>
        <v>18831</v>
      </c>
      <c r="AD61" s="3">
        <f>'t1'!M61</f>
        <v>0</v>
      </c>
      <c r="AJ61" s="70">
        <v>282</v>
      </c>
      <c r="AK61" s="70"/>
      <c r="AL61" s="70">
        <v>8284</v>
      </c>
      <c r="AM61" s="71">
        <v>3235</v>
      </c>
      <c r="AN61" s="71">
        <v>4132</v>
      </c>
      <c r="AO61" s="71">
        <v>2898</v>
      </c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121">
        <f t="shared" si="30"/>
        <v>18831</v>
      </c>
      <c r="BK61" s="3">
        <f>'t1'!AR61</f>
        <v>0</v>
      </c>
    </row>
    <row r="62" spans="1:63" ht="13.5" customHeight="1">
      <c r="A62" s="58" t="str">
        <f>'t1'!A62</f>
        <v>Psicologi con inc. di struttura semplice (rapp. Non escl.)</v>
      </c>
      <c r="B62" s="74" t="str">
        <f>'t1'!B62</f>
        <v>SD0N65</v>
      </c>
      <c r="C62" s="171">
        <f t="shared" si="3"/>
        <v>0</v>
      </c>
      <c r="D62" s="171">
        <f t="shared" si="4"/>
        <v>0</v>
      </c>
      <c r="E62" s="171">
        <f t="shared" si="5"/>
        <v>0</v>
      </c>
      <c r="F62" s="172">
        <f t="shared" si="6"/>
        <v>0</v>
      </c>
      <c r="G62" s="172">
        <f t="shared" si="7"/>
        <v>0</v>
      </c>
      <c r="H62" s="172">
        <f t="shared" si="8"/>
        <v>0</v>
      </c>
      <c r="I62" s="172">
        <f t="shared" si="9"/>
        <v>0</v>
      </c>
      <c r="J62" s="172">
        <f t="shared" si="10"/>
        <v>0</v>
      </c>
      <c r="K62" s="172">
        <f t="shared" si="11"/>
        <v>0</v>
      </c>
      <c r="L62" s="172">
        <f t="shared" si="12"/>
        <v>0</v>
      </c>
      <c r="M62" s="172">
        <f t="shared" si="13"/>
        <v>0</v>
      </c>
      <c r="N62" s="172">
        <f t="shared" si="14"/>
        <v>0</v>
      </c>
      <c r="O62" s="172">
        <f t="shared" si="15"/>
        <v>0</v>
      </c>
      <c r="P62" s="172">
        <f t="shared" si="16"/>
        <v>0</v>
      </c>
      <c r="Q62" s="172">
        <f t="shared" si="17"/>
        <v>0</v>
      </c>
      <c r="R62" s="172">
        <f t="shared" si="18"/>
        <v>0</v>
      </c>
      <c r="S62" s="172">
        <f t="shared" si="19"/>
        <v>0</v>
      </c>
      <c r="T62" s="172">
        <f t="shared" si="20"/>
        <v>0</v>
      </c>
      <c r="U62" s="172">
        <f t="shared" si="21"/>
        <v>0</v>
      </c>
      <c r="V62" s="172">
        <f t="shared" si="22"/>
        <v>0</v>
      </c>
      <c r="W62" s="172">
        <f t="shared" si="23"/>
        <v>0</v>
      </c>
      <c r="X62" s="172">
        <f t="shared" si="24"/>
        <v>0</v>
      </c>
      <c r="Y62" s="172">
        <f t="shared" si="25"/>
        <v>0</v>
      </c>
      <c r="Z62" s="172">
        <f t="shared" si="26"/>
        <v>0</v>
      </c>
      <c r="AA62" s="172">
        <f t="shared" si="27"/>
        <v>0</v>
      </c>
      <c r="AB62" s="172">
        <f t="shared" si="28"/>
        <v>0</v>
      </c>
      <c r="AC62" s="121">
        <f t="shared" si="29"/>
        <v>0</v>
      </c>
      <c r="AD62" s="3">
        <f>'t1'!M62</f>
        <v>0</v>
      </c>
      <c r="AJ62" s="70"/>
      <c r="AK62" s="70"/>
      <c r="AL62" s="70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121">
        <f t="shared" si="30"/>
        <v>0</v>
      </c>
      <c r="BK62" s="3">
        <f>'t1'!AR62</f>
        <v>0</v>
      </c>
    </row>
    <row r="63" spans="1:63" ht="13.5" customHeight="1">
      <c r="A63" s="58" t="str">
        <f>'t1'!A63</f>
        <v>Psicologi con altri incar. Prof.li (rapp. Esclusivo)</v>
      </c>
      <c r="B63" s="74" t="str">
        <f>'t1'!B63</f>
        <v>SD0A65</v>
      </c>
      <c r="C63" s="171">
        <f t="shared" si="3"/>
        <v>35122</v>
      </c>
      <c r="D63" s="171">
        <f t="shared" si="4"/>
        <v>0</v>
      </c>
      <c r="E63" s="171">
        <f t="shared" si="5"/>
        <v>770669</v>
      </c>
      <c r="F63" s="172">
        <f t="shared" si="6"/>
        <v>320215</v>
      </c>
      <c r="G63" s="172">
        <f t="shared" si="7"/>
        <v>145585</v>
      </c>
      <c r="H63" s="172">
        <f t="shared" si="8"/>
        <v>597420</v>
      </c>
      <c r="I63" s="172">
        <f t="shared" si="9"/>
        <v>0</v>
      </c>
      <c r="J63" s="172">
        <f t="shared" si="10"/>
        <v>0</v>
      </c>
      <c r="K63" s="172">
        <f t="shared" si="11"/>
        <v>0</v>
      </c>
      <c r="L63" s="172">
        <f t="shared" si="12"/>
        <v>0</v>
      </c>
      <c r="M63" s="172">
        <f t="shared" si="13"/>
        <v>11643</v>
      </c>
      <c r="N63" s="172">
        <f t="shared" si="14"/>
        <v>0</v>
      </c>
      <c r="O63" s="172">
        <f t="shared" si="15"/>
        <v>0</v>
      </c>
      <c r="P63" s="172">
        <f t="shared" si="16"/>
        <v>22</v>
      </c>
      <c r="Q63" s="172">
        <f t="shared" si="17"/>
        <v>0</v>
      </c>
      <c r="R63" s="172">
        <f t="shared" si="18"/>
        <v>0</v>
      </c>
      <c r="S63" s="172">
        <f t="shared" si="19"/>
        <v>0</v>
      </c>
      <c r="T63" s="172">
        <f t="shared" si="20"/>
        <v>0</v>
      </c>
      <c r="U63" s="172">
        <f t="shared" si="21"/>
        <v>0</v>
      </c>
      <c r="V63" s="172">
        <f t="shared" si="22"/>
        <v>0</v>
      </c>
      <c r="W63" s="172">
        <f t="shared" si="23"/>
        <v>0</v>
      </c>
      <c r="X63" s="172">
        <f t="shared" si="24"/>
        <v>0</v>
      </c>
      <c r="Y63" s="172">
        <f t="shared" si="25"/>
        <v>0</v>
      </c>
      <c r="Z63" s="172">
        <f t="shared" si="26"/>
        <v>0</v>
      </c>
      <c r="AA63" s="172">
        <f t="shared" si="27"/>
        <v>0</v>
      </c>
      <c r="AB63" s="172">
        <f t="shared" si="28"/>
        <v>0</v>
      </c>
      <c r="AC63" s="121">
        <f t="shared" si="29"/>
        <v>1880676</v>
      </c>
      <c r="AD63" s="3">
        <f>'t1'!M63</f>
        <v>1</v>
      </c>
      <c r="AJ63" s="70">
        <v>35122</v>
      </c>
      <c r="AK63" s="70"/>
      <c r="AL63" s="70">
        <v>770669</v>
      </c>
      <c r="AM63" s="71">
        <v>320215</v>
      </c>
      <c r="AN63" s="71">
        <v>145585</v>
      </c>
      <c r="AO63" s="71">
        <v>597420</v>
      </c>
      <c r="AP63" s="71"/>
      <c r="AQ63" s="71"/>
      <c r="AR63" s="71"/>
      <c r="AS63" s="71"/>
      <c r="AT63" s="71">
        <v>11643</v>
      </c>
      <c r="AU63" s="71"/>
      <c r="AV63" s="71"/>
      <c r="AW63" s="71">
        <v>22</v>
      </c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121">
        <f t="shared" si="30"/>
        <v>1880676</v>
      </c>
      <c r="BK63" s="3">
        <f>'t1'!AR63</f>
        <v>0</v>
      </c>
    </row>
    <row r="64" spans="1:63" ht="13.5" customHeight="1">
      <c r="A64" s="58" t="str">
        <f>'t1'!A64</f>
        <v>Psicologi con altri incar. Prof.li (rapp. Non escl.)</v>
      </c>
      <c r="B64" s="74" t="str">
        <f>'t1'!B64</f>
        <v>SD0064</v>
      </c>
      <c r="C64" s="171">
        <f t="shared" si="3"/>
        <v>2331</v>
      </c>
      <c r="D64" s="171">
        <f t="shared" si="4"/>
        <v>0</v>
      </c>
      <c r="E64" s="171">
        <f t="shared" si="5"/>
        <v>0</v>
      </c>
      <c r="F64" s="172">
        <f t="shared" si="6"/>
        <v>0</v>
      </c>
      <c r="G64" s="172">
        <f t="shared" si="7"/>
        <v>0</v>
      </c>
      <c r="H64" s="172">
        <f t="shared" si="8"/>
        <v>0</v>
      </c>
      <c r="I64" s="172">
        <f t="shared" si="9"/>
        <v>0</v>
      </c>
      <c r="J64" s="172">
        <f t="shared" si="10"/>
        <v>0</v>
      </c>
      <c r="K64" s="172">
        <f t="shared" si="11"/>
        <v>0</v>
      </c>
      <c r="L64" s="172">
        <f t="shared" si="12"/>
        <v>0</v>
      </c>
      <c r="M64" s="172">
        <f t="shared" si="13"/>
        <v>0</v>
      </c>
      <c r="N64" s="172">
        <f t="shared" si="14"/>
        <v>0</v>
      </c>
      <c r="O64" s="172">
        <f t="shared" si="15"/>
        <v>0</v>
      </c>
      <c r="P64" s="172">
        <f t="shared" si="16"/>
        <v>0</v>
      </c>
      <c r="Q64" s="172">
        <f t="shared" si="17"/>
        <v>0</v>
      </c>
      <c r="R64" s="172">
        <f t="shared" si="18"/>
        <v>0</v>
      </c>
      <c r="S64" s="172">
        <f t="shared" si="19"/>
        <v>0</v>
      </c>
      <c r="T64" s="172">
        <f t="shared" si="20"/>
        <v>0</v>
      </c>
      <c r="U64" s="172">
        <f t="shared" si="21"/>
        <v>0</v>
      </c>
      <c r="V64" s="172">
        <f t="shared" si="22"/>
        <v>0</v>
      </c>
      <c r="W64" s="172">
        <f t="shared" si="23"/>
        <v>0</v>
      </c>
      <c r="X64" s="172">
        <f t="shared" si="24"/>
        <v>0</v>
      </c>
      <c r="Y64" s="172">
        <f t="shared" si="25"/>
        <v>0</v>
      </c>
      <c r="Z64" s="172">
        <f t="shared" si="26"/>
        <v>0</v>
      </c>
      <c r="AA64" s="172">
        <f t="shared" si="27"/>
        <v>0</v>
      </c>
      <c r="AB64" s="172">
        <f t="shared" si="28"/>
        <v>0</v>
      </c>
      <c r="AC64" s="121">
        <f t="shared" si="29"/>
        <v>2331</v>
      </c>
      <c r="AD64" s="3">
        <f>'t1'!M64</f>
        <v>1</v>
      </c>
      <c r="AJ64" s="70">
        <v>2331</v>
      </c>
      <c r="AK64" s="70"/>
      <c r="AL64" s="70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121">
        <f t="shared" si="30"/>
        <v>2331</v>
      </c>
      <c r="BK64" s="3">
        <f>'t1'!AR64</f>
        <v>0</v>
      </c>
    </row>
    <row r="65" spans="1:63" ht="13.5" customHeight="1">
      <c r="A65" s="58" t="str">
        <f>'t1'!A65</f>
        <v>Psicologi a t. determinato (art. 15-septies d.lgs. 502/92)</v>
      </c>
      <c r="B65" s="74" t="str">
        <f>'t1'!B65</f>
        <v>SD0604</v>
      </c>
      <c r="C65" s="171">
        <f t="shared" si="3"/>
        <v>472</v>
      </c>
      <c r="D65" s="171">
        <f t="shared" si="4"/>
        <v>0</v>
      </c>
      <c r="E65" s="171">
        <f t="shared" si="5"/>
        <v>0</v>
      </c>
      <c r="F65" s="172">
        <f t="shared" si="6"/>
        <v>2644</v>
      </c>
      <c r="G65" s="172">
        <f t="shared" si="7"/>
        <v>14253</v>
      </c>
      <c r="H65" s="172">
        <f t="shared" si="8"/>
        <v>12537</v>
      </c>
      <c r="I65" s="172">
        <f t="shared" si="9"/>
        <v>0</v>
      </c>
      <c r="J65" s="172">
        <f t="shared" si="10"/>
        <v>0</v>
      </c>
      <c r="K65" s="172">
        <f t="shared" si="11"/>
        <v>0</v>
      </c>
      <c r="L65" s="172">
        <f t="shared" si="12"/>
        <v>0</v>
      </c>
      <c r="M65" s="172">
        <f t="shared" si="13"/>
        <v>0</v>
      </c>
      <c r="N65" s="172">
        <f t="shared" si="14"/>
        <v>0</v>
      </c>
      <c r="O65" s="172">
        <f t="shared" si="15"/>
        <v>0</v>
      </c>
      <c r="P65" s="172">
        <f t="shared" si="16"/>
        <v>0</v>
      </c>
      <c r="Q65" s="172">
        <f t="shared" si="17"/>
        <v>0</v>
      </c>
      <c r="R65" s="172">
        <f t="shared" si="18"/>
        <v>0</v>
      </c>
      <c r="S65" s="172">
        <f t="shared" si="19"/>
        <v>0</v>
      </c>
      <c r="T65" s="172">
        <f t="shared" si="20"/>
        <v>0</v>
      </c>
      <c r="U65" s="172">
        <f t="shared" si="21"/>
        <v>0</v>
      </c>
      <c r="V65" s="172">
        <f t="shared" si="22"/>
        <v>0</v>
      </c>
      <c r="W65" s="172">
        <f t="shared" si="23"/>
        <v>0</v>
      </c>
      <c r="X65" s="172">
        <f t="shared" si="24"/>
        <v>0</v>
      </c>
      <c r="Y65" s="172">
        <f t="shared" si="25"/>
        <v>0</v>
      </c>
      <c r="Z65" s="172">
        <f t="shared" si="26"/>
        <v>0</v>
      </c>
      <c r="AA65" s="172">
        <f t="shared" si="27"/>
        <v>0</v>
      </c>
      <c r="AB65" s="172">
        <f t="shared" si="28"/>
        <v>0</v>
      </c>
      <c r="AC65" s="121">
        <f t="shared" si="29"/>
        <v>29906</v>
      </c>
      <c r="AD65" s="3">
        <f>'t1'!M65</f>
        <v>1</v>
      </c>
      <c r="AJ65" s="70">
        <v>472</v>
      </c>
      <c r="AK65" s="70"/>
      <c r="AL65" s="70"/>
      <c r="AM65" s="71">
        <v>2644</v>
      </c>
      <c r="AN65" s="71">
        <v>14253</v>
      </c>
      <c r="AO65" s="71">
        <v>12537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121">
        <f t="shared" si="30"/>
        <v>29906</v>
      </c>
      <c r="BK65" s="3">
        <f>'t1'!AR65</f>
        <v>0</v>
      </c>
    </row>
    <row r="66" spans="1:63" ht="13.5" customHeight="1">
      <c r="A66" s="58" t="str">
        <f>'t1'!A66</f>
        <v>Dirigente prof. Sanit. Inferm/ostetrica (inc. Strut. Compl.)</v>
      </c>
      <c r="B66" s="74" t="str">
        <f>'t1'!B66</f>
        <v>SD0CO1</v>
      </c>
      <c r="C66" s="171">
        <f t="shared" si="3"/>
        <v>472</v>
      </c>
      <c r="D66" s="171">
        <f t="shared" si="4"/>
        <v>9432</v>
      </c>
      <c r="E66" s="171">
        <f t="shared" si="5"/>
        <v>0</v>
      </c>
      <c r="F66" s="172">
        <f t="shared" si="6"/>
        <v>3832</v>
      </c>
      <c r="G66" s="172">
        <f t="shared" si="7"/>
        <v>11784</v>
      </c>
      <c r="H66" s="172">
        <f t="shared" si="8"/>
        <v>16501</v>
      </c>
      <c r="I66" s="172">
        <f t="shared" si="9"/>
        <v>0</v>
      </c>
      <c r="J66" s="172">
        <f t="shared" si="10"/>
        <v>0</v>
      </c>
      <c r="K66" s="172">
        <f t="shared" si="11"/>
        <v>13348</v>
      </c>
      <c r="L66" s="172">
        <f t="shared" si="12"/>
        <v>0</v>
      </c>
      <c r="M66" s="172">
        <f t="shared" si="13"/>
        <v>0</v>
      </c>
      <c r="N66" s="172">
        <f t="shared" si="14"/>
        <v>0</v>
      </c>
      <c r="O66" s="172">
        <f t="shared" si="15"/>
        <v>0</v>
      </c>
      <c r="P66" s="172">
        <f t="shared" si="16"/>
        <v>0</v>
      </c>
      <c r="Q66" s="172">
        <f t="shared" si="17"/>
        <v>0</v>
      </c>
      <c r="R66" s="172">
        <f t="shared" si="18"/>
        <v>0</v>
      </c>
      <c r="S66" s="172">
        <f t="shared" si="19"/>
        <v>0</v>
      </c>
      <c r="T66" s="172">
        <f t="shared" si="20"/>
        <v>0</v>
      </c>
      <c r="U66" s="172">
        <f t="shared" si="21"/>
        <v>0</v>
      </c>
      <c r="V66" s="172">
        <f t="shared" si="22"/>
        <v>0</v>
      </c>
      <c r="W66" s="172">
        <f t="shared" si="23"/>
        <v>0</v>
      </c>
      <c r="X66" s="172">
        <f t="shared" si="24"/>
        <v>0</v>
      </c>
      <c r="Y66" s="172">
        <f t="shared" si="25"/>
        <v>0</v>
      </c>
      <c r="Z66" s="172">
        <f t="shared" si="26"/>
        <v>0</v>
      </c>
      <c r="AA66" s="172">
        <f t="shared" si="27"/>
        <v>0</v>
      </c>
      <c r="AB66" s="172">
        <f t="shared" si="28"/>
        <v>0</v>
      </c>
      <c r="AC66" s="121">
        <f t="shared" si="29"/>
        <v>55369</v>
      </c>
      <c r="AD66" s="3">
        <f>'t1'!M66</f>
        <v>1</v>
      </c>
      <c r="AJ66" s="70">
        <v>472</v>
      </c>
      <c r="AK66" s="70">
        <v>9432</v>
      </c>
      <c r="AL66" s="70"/>
      <c r="AM66" s="71">
        <v>3832</v>
      </c>
      <c r="AN66" s="71">
        <v>11784</v>
      </c>
      <c r="AO66" s="71">
        <v>16501</v>
      </c>
      <c r="AP66" s="71"/>
      <c r="AQ66" s="71"/>
      <c r="AR66" s="71">
        <v>13348</v>
      </c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121">
        <f t="shared" si="30"/>
        <v>55369</v>
      </c>
      <c r="BK66" s="3">
        <f>'t1'!AR66</f>
        <v>0</v>
      </c>
    </row>
    <row r="67" spans="1:63" ht="13.5" customHeight="1">
      <c r="A67" s="58" t="str">
        <f>'t1'!A67</f>
        <v>Dirigente prof. Sanit. Inferm/ostetrica (inc. Strut. Sempl.)</v>
      </c>
      <c r="B67" s="74" t="str">
        <f>'t1'!B67</f>
        <v>SD0SE1</v>
      </c>
      <c r="C67" s="171">
        <f t="shared" si="3"/>
        <v>472</v>
      </c>
      <c r="D67" s="171">
        <f t="shared" si="4"/>
        <v>0</v>
      </c>
      <c r="E67" s="171">
        <f t="shared" si="5"/>
        <v>0</v>
      </c>
      <c r="F67" s="172">
        <f t="shared" si="6"/>
        <v>4237</v>
      </c>
      <c r="G67" s="172">
        <f t="shared" si="7"/>
        <v>10445</v>
      </c>
      <c r="H67" s="172">
        <f t="shared" si="8"/>
        <v>16501</v>
      </c>
      <c r="I67" s="172">
        <f t="shared" si="9"/>
        <v>0</v>
      </c>
      <c r="J67" s="172">
        <f t="shared" si="10"/>
        <v>0</v>
      </c>
      <c r="K67" s="172">
        <f t="shared" si="11"/>
        <v>0</v>
      </c>
      <c r="L67" s="172">
        <f t="shared" si="12"/>
        <v>0</v>
      </c>
      <c r="M67" s="172">
        <f t="shared" si="13"/>
        <v>0</v>
      </c>
      <c r="N67" s="172">
        <f t="shared" si="14"/>
        <v>0</v>
      </c>
      <c r="O67" s="172">
        <f t="shared" si="15"/>
        <v>0</v>
      </c>
      <c r="P67" s="172">
        <f t="shared" si="16"/>
        <v>0</v>
      </c>
      <c r="Q67" s="172">
        <f t="shared" si="17"/>
        <v>0</v>
      </c>
      <c r="R67" s="172">
        <f t="shared" si="18"/>
        <v>0</v>
      </c>
      <c r="S67" s="172">
        <f t="shared" si="19"/>
        <v>0</v>
      </c>
      <c r="T67" s="172">
        <f t="shared" si="20"/>
        <v>0</v>
      </c>
      <c r="U67" s="172">
        <f t="shared" si="21"/>
        <v>0</v>
      </c>
      <c r="V67" s="172">
        <f t="shared" si="22"/>
        <v>0</v>
      </c>
      <c r="W67" s="172">
        <f t="shared" si="23"/>
        <v>0</v>
      </c>
      <c r="X67" s="172">
        <f t="shared" si="24"/>
        <v>0</v>
      </c>
      <c r="Y67" s="172">
        <f t="shared" si="25"/>
        <v>0</v>
      </c>
      <c r="Z67" s="172">
        <f t="shared" si="26"/>
        <v>0</v>
      </c>
      <c r="AA67" s="172">
        <f t="shared" si="27"/>
        <v>0</v>
      </c>
      <c r="AB67" s="172">
        <f t="shared" si="28"/>
        <v>0</v>
      </c>
      <c r="AC67" s="121">
        <f t="shared" si="29"/>
        <v>31655</v>
      </c>
      <c r="AD67" s="3">
        <f>'t1'!M67</f>
        <v>1</v>
      </c>
      <c r="AJ67" s="70">
        <v>472</v>
      </c>
      <c r="AK67" s="70"/>
      <c r="AL67" s="70"/>
      <c r="AM67" s="71">
        <v>4237</v>
      </c>
      <c r="AN67" s="71">
        <v>10445</v>
      </c>
      <c r="AO67" s="71">
        <v>16501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121">
        <f t="shared" si="30"/>
        <v>31655</v>
      </c>
      <c r="BK67" s="3">
        <f>'t1'!AR67</f>
        <v>0</v>
      </c>
    </row>
    <row r="68" spans="1:63" ht="13.5" customHeight="1">
      <c r="A68" s="58" t="str">
        <f>'t1'!A68</f>
        <v>Dirigente prof. Sanit. Inferm/ostetrica (altri inc. Prof.li)</v>
      </c>
      <c r="B68" s="74" t="str">
        <f>'t1'!B68</f>
        <v>SD0AI1</v>
      </c>
      <c r="C68" s="171">
        <f t="shared" si="3"/>
        <v>1417</v>
      </c>
      <c r="D68" s="171">
        <f t="shared" si="4"/>
        <v>0</v>
      </c>
      <c r="E68" s="171">
        <f t="shared" si="5"/>
        <v>0</v>
      </c>
      <c r="F68" s="172">
        <f t="shared" si="6"/>
        <v>12711</v>
      </c>
      <c r="G68" s="172">
        <f t="shared" si="7"/>
        <v>32134</v>
      </c>
      <c r="H68" s="172">
        <f t="shared" si="8"/>
        <v>83538</v>
      </c>
      <c r="I68" s="172">
        <f t="shared" si="9"/>
        <v>0</v>
      </c>
      <c r="J68" s="172">
        <f t="shared" si="10"/>
        <v>0</v>
      </c>
      <c r="K68" s="172">
        <f t="shared" si="11"/>
        <v>0</v>
      </c>
      <c r="L68" s="172">
        <f t="shared" si="12"/>
        <v>0</v>
      </c>
      <c r="M68" s="172">
        <f t="shared" si="13"/>
        <v>0</v>
      </c>
      <c r="N68" s="172">
        <f t="shared" si="14"/>
        <v>0</v>
      </c>
      <c r="O68" s="172">
        <f t="shared" si="15"/>
        <v>0</v>
      </c>
      <c r="P68" s="172">
        <f t="shared" si="16"/>
        <v>0</v>
      </c>
      <c r="Q68" s="172">
        <f t="shared" si="17"/>
        <v>2883</v>
      </c>
      <c r="R68" s="172">
        <f t="shared" si="18"/>
        <v>0</v>
      </c>
      <c r="S68" s="172">
        <f t="shared" si="19"/>
        <v>0</v>
      </c>
      <c r="T68" s="172">
        <f t="shared" si="20"/>
        <v>0</v>
      </c>
      <c r="U68" s="172">
        <f t="shared" si="21"/>
        <v>0</v>
      </c>
      <c r="V68" s="172">
        <f t="shared" si="22"/>
        <v>0</v>
      </c>
      <c r="W68" s="172">
        <f t="shared" si="23"/>
        <v>0</v>
      </c>
      <c r="X68" s="172">
        <f t="shared" si="24"/>
        <v>0</v>
      </c>
      <c r="Y68" s="172">
        <f t="shared" si="25"/>
        <v>0</v>
      </c>
      <c r="Z68" s="172">
        <f t="shared" si="26"/>
        <v>0</v>
      </c>
      <c r="AA68" s="172">
        <f t="shared" si="27"/>
        <v>0</v>
      </c>
      <c r="AB68" s="172">
        <f t="shared" si="28"/>
        <v>3830</v>
      </c>
      <c r="AC68" s="121">
        <f t="shared" si="29"/>
        <v>136513</v>
      </c>
      <c r="AD68" s="3">
        <f>'t1'!M68</f>
        <v>1</v>
      </c>
      <c r="AJ68" s="70">
        <v>1417</v>
      </c>
      <c r="AK68" s="70"/>
      <c r="AL68" s="70"/>
      <c r="AM68" s="71">
        <v>12711</v>
      </c>
      <c r="AN68" s="71">
        <v>32134</v>
      </c>
      <c r="AO68" s="71">
        <v>83538</v>
      </c>
      <c r="AP68" s="71"/>
      <c r="AQ68" s="71"/>
      <c r="AR68" s="71"/>
      <c r="AS68" s="71"/>
      <c r="AT68" s="71"/>
      <c r="AU68" s="71"/>
      <c r="AV68" s="71"/>
      <c r="AW68" s="71"/>
      <c r="AX68" s="71">
        <v>2883</v>
      </c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>
        <v>3830</v>
      </c>
      <c r="BJ68" s="121">
        <f t="shared" si="30"/>
        <v>136513</v>
      </c>
      <c r="BK68" s="3">
        <f>'t1'!AR68</f>
        <v>0</v>
      </c>
    </row>
    <row r="69" spans="1:63" ht="13.5" customHeight="1">
      <c r="A69" s="58" t="str">
        <f>'t1'!A69</f>
        <v>Dir. Prof.san.inferm/ostet t.det.art.15-septies dlgs 502/92</v>
      </c>
      <c r="B69" s="74" t="str">
        <f>'t1'!B69</f>
        <v>SD048B</v>
      </c>
      <c r="C69" s="171">
        <f t="shared" si="3"/>
        <v>0</v>
      </c>
      <c r="D69" s="171">
        <f t="shared" si="4"/>
        <v>0</v>
      </c>
      <c r="E69" s="171">
        <f t="shared" si="5"/>
        <v>0</v>
      </c>
      <c r="F69" s="172">
        <f t="shared" si="6"/>
        <v>0</v>
      </c>
      <c r="G69" s="172">
        <f t="shared" si="7"/>
        <v>0</v>
      </c>
      <c r="H69" s="172">
        <f t="shared" si="8"/>
        <v>0</v>
      </c>
      <c r="I69" s="172">
        <f t="shared" si="9"/>
        <v>0</v>
      </c>
      <c r="J69" s="172">
        <f t="shared" si="10"/>
        <v>0</v>
      </c>
      <c r="K69" s="172">
        <f t="shared" si="11"/>
        <v>0</v>
      </c>
      <c r="L69" s="172">
        <f t="shared" si="12"/>
        <v>0</v>
      </c>
      <c r="M69" s="172">
        <f t="shared" si="13"/>
        <v>0</v>
      </c>
      <c r="N69" s="172">
        <f t="shared" si="14"/>
        <v>0</v>
      </c>
      <c r="O69" s="172">
        <f t="shared" si="15"/>
        <v>0</v>
      </c>
      <c r="P69" s="172">
        <f t="shared" si="16"/>
        <v>0</v>
      </c>
      <c r="Q69" s="172">
        <f t="shared" si="17"/>
        <v>0</v>
      </c>
      <c r="R69" s="172">
        <f t="shared" si="18"/>
        <v>0</v>
      </c>
      <c r="S69" s="172">
        <f t="shared" si="19"/>
        <v>0</v>
      </c>
      <c r="T69" s="172">
        <f t="shared" si="20"/>
        <v>0</v>
      </c>
      <c r="U69" s="172">
        <f t="shared" si="21"/>
        <v>0</v>
      </c>
      <c r="V69" s="172">
        <f t="shared" si="22"/>
        <v>0</v>
      </c>
      <c r="W69" s="172">
        <f t="shared" si="23"/>
        <v>0</v>
      </c>
      <c r="X69" s="172">
        <f t="shared" si="24"/>
        <v>0</v>
      </c>
      <c r="Y69" s="172">
        <f t="shared" si="25"/>
        <v>0</v>
      </c>
      <c r="Z69" s="172">
        <f t="shared" si="26"/>
        <v>0</v>
      </c>
      <c r="AA69" s="172">
        <f t="shared" si="27"/>
        <v>0</v>
      </c>
      <c r="AB69" s="172">
        <f t="shared" si="28"/>
        <v>0</v>
      </c>
      <c r="AC69" s="121">
        <f t="shared" si="29"/>
        <v>0</v>
      </c>
      <c r="AD69" s="3">
        <f>'t1'!M69</f>
        <v>0</v>
      </c>
      <c r="AJ69" s="70"/>
      <c r="AK69" s="70"/>
      <c r="AL69" s="70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121">
        <f t="shared" si="30"/>
        <v>0</v>
      </c>
      <c r="BK69" s="3">
        <f>'t1'!AR69</f>
        <v>0</v>
      </c>
    </row>
    <row r="70" spans="1:63" ht="13.5" customHeight="1">
      <c r="A70" s="58" t="str">
        <f>'t1'!A70</f>
        <v>Dirigente prof. Sanit. Riabilitative (inc. Strut. Compl.)</v>
      </c>
      <c r="B70" s="74" t="str">
        <f>'t1'!B70</f>
        <v>SD0CO2</v>
      </c>
      <c r="C70" s="171">
        <f t="shared" si="3"/>
        <v>0</v>
      </c>
      <c r="D70" s="171">
        <f t="shared" si="4"/>
        <v>0</v>
      </c>
      <c r="E70" s="171">
        <f t="shared" si="5"/>
        <v>0</v>
      </c>
      <c r="F70" s="172">
        <f t="shared" si="6"/>
        <v>0</v>
      </c>
      <c r="G70" s="172">
        <f t="shared" si="7"/>
        <v>0</v>
      </c>
      <c r="H70" s="172">
        <f t="shared" si="8"/>
        <v>0</v>
      </c>
      <c r="I70" s="172">
        <f t="shared" si="9"/>
        <v>0</v>
      </c>
      <c r="J70" s="172">
        <f t="shared" si="10"/>
        <v>0</v>
      </c>
      <c r="K70" s="172">
        <f t="shared" si="11"/>
        <v>0</v>
      </c>
      <c r="L70" s="172">
        <f t="shared" si="12"/>
        <v>0</v>
      </c>
      <c r="M70" s="172">
        <f t="shared" si="13"/>
        <v>0</v>
      </c>
      <c r="N70" s="172">
        <f t="shared" si="14"/>
        <v>0</v>
      </c>
      <c r="O70" s="172">
        <f t="shared" si="15"/>
        <v>0</v>
      </c>
      <c r="P70" s="172">
        <f t="shared" si="16"/>
        <v>0</v>
      </c>
      <c r="Q70" s="172">
        <f t="shared" si="17"/>
        <v>0</v>
      </c>
      <c r="R70" s="172">
        <f t="shared" si="18"/>
        <v>0</v>
      </c>
      <c r="S70" s="172">
        <f t="shared" si="19"/>
        <v>0</v>
      </c>
      <c r="T70" s="172">
        <f t="shared" si="20"/>
        <v>0</v>
      </c>
      <c r="U70" s="172">
        <f t="shared" si="21"/>
        <v>0</v>
      </c>
      <c r="V70" s="172">
        <f t="shared" si="22"/>
        <v>0</v>
      </c>
      <c r="W70" s="172">
        <f t="shared" si="23"/>
        <v>0</v>
      </c>
      <c r="X70" s="172">
        <f t="shared" si="24"/>
        <v>0</v>
      </c>
      <c r="Y70" s="172">
        <f t="shared" si="25"/>
        <v>0</v>
      </c>
      <c r="Z70" s="172">
        <f t="shared" si="26"/>
        <v>0</v>
      </c>
      <c r="AA70" s="172">
        <f t="shared" si="27"/>
        <v>0</v>
      </c>
      <c r="AB70" s="172">
        <f t="shared" si="28"/>
        <v>0</v>
      </c>
      <c r="AC70" s="121">
        <f t="shared" si="29"/>
        <v>0</v>
      </c>
      <c r="AD70" s="3">
        <f>'t1'!M70</f>
        <v>0</v>
      </c>
      <c r="AJ70" s="70"/>
      <c r="AK70" s="70"/>
      <c r="AL70" s="70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121">
        <f t="shared" si="30"/>
        <v>0</v>
      </c>
      <c r="BK70" s="3">
        <f>'t1'!AR70</f>
        <v>0</v>
      </c>
    </row>
    <row r="71" spans="1:63" ht="13.5" customHeight="1">
      <c r="A71" s="58" t="str">
        <f>'t1'!A71</f>
        <v>Dirigente prof. Sanit. Riabilitative (inc. Strut. Sempl.)</v>
      </c>
      <c r="B71" s="74" t="str">
        <f>'t1'!B71</f>
        <v>SD0SE2</v>
      </c>
      <c r="C71" s="171">
        <f t="shared" si="3"/>
        <v>0</v>
      </c>
      <c r="D71" s="171">
        <f t="shared" si="4"/>
        <v>0</v>
      </c>
      <c r="E71" s="171">
        <f t="shared" si="5"/>
        <v>0</v>
      </c>
      <c r="F71" s="172">
        <f t="shared" si="6"/>
        <v>0</v>
      </c>
      <c r="G71" s="172">
        <f t="shared" si="7"/>
        <v>0</v>
      </c>
      <c r="H71" s="172">
        <f t="shared" si="8"/>
        <v>0</v>
      </c>
      <c r="I71" s="172">
        <f t="shared" si="9"/>
        <v>0</v>
      </c>
      <c r="J71" s="172">
        <f t="shared" si="10"/>
        <v>0</v>
      </c>
      <c r="K71" s="172">
        <f t="shared" si="11"/>
        <v>0</v>
      </c>
      <c r="L71" s="172">
        <f t="shared" si="12"/>
        <v>0</v>
      </c>
      <c r="M71" s="172">
        <f t="shared" si="13"/>
        <v>0</v>
      </c>
      <c r="N71" s="172">
        <f t="shared" si="14"/>
        <v>0</v>
      </c>
      <c r="O71" s="172">
        <f t="shared" si="15"/>
        <v>0</v>
      </c>
      <c r="P71" s="172">
        <f t="shared" si="16"/>
        <v>0</v>
      </c>
      <c r="Q71" s="172">
        <f t="shared" si="17"/>
        <v>0</v>
      </c>
      <c r="R71" s="172">
        <f t="shared" si="18"/>
        <v>0</v>
      </c>
      <c r="S71" s="172">
        <f t="shared" si="19"/>
        <v>0</v>
      </c>
      <c r="T71" s="172">
        <f t="shared" si="20"/>
        <v>0</v>
      </c>
      <c r="U71" s="172">
        <f t="shared" si="21"/>
        <v>0</v>
      </c>
      <c r="V71" s="172">
        <f t="shared" si="22"/>
        <v>0</v>
      </c>
      <c r="W71" s="172">
        <f t="shared" si="23"/>
        <v>0</v>
      </c>
      <c r="X71" s="172">
        <f t="shared" si="24"/>
        <v>0</v>
      </c>
      <c r="Y71" s="172">
        <f t="shared" si="25"/>
        <v>0</v>
      </c>
      <c r="Z71" s="172">
        <f t="shared" si="26"/>
        <v>0</v>
      </c>
      <c r="AA71" s="172">
        <f t="shared" si="27"/>
        <v>0</v>
      </c>
      <c r="AB71" s="172">
        <f t="shared" si="28"/>
        <v>0</v>
      </c>
      <c r="AC71" s="121">
        <f t="shared" si="29"/>
        <v>0</v>
      </c>
      <c r="AD71" s="3">
        <f>'t1'!M71</f>
        <v>0</v>
      </c>
      <c r="AJ71" s="70"/>
      <c r="AK71" s="70"/>
      <c r="AL71" s="70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121">
        <f t="shared" si="30"/>
        <v>0</v>
      </c>
      <c r="BK71" s="3">
        <f>'t1'!AR71</f>
        <v>0</v>
      </c>
    </row>
    <row r="72" spans="1:63" ht="13.5" customHeight="1">
      <c r="A72" s="58" t="str">
        <f>'t1'!A72</f>
        <v>Dirigente prof. Sanit. Riabilitative (altri inc. Prof.li)</v>
      </c>
      <c r="B72" s="74" t="str">
        <f>'t1'!B72</f>
        <v>SD0AI2</v>
      </c>
      <c r="C72" s="171">
        <f aca="true" t="shared" si="31" ref="C72:C135">ROUND(AJ72,0)</f>
        <v>472</v>
      </c>
      <c r="D72" s="171">
        <f aca="true" t="shared" si="32" ref="D72:D135">ROUND(AK72,0)</f>
        <v>9432</v>
      </c>
      <c r="E72" s="171">
        <f aca="true" t="shared" si="33" ref="E72:E135">ROUND(AL72,0)</f>
        <v>0</v>
      </c>
      <c r="F72" s="172">
        <f aca="true" t="shared" si="34" ref="F72:F135">ROUND(AM72,0)</f>
        <v>3832</v>
      </c>
      <c r="G72" s="172">
        <f aca="true" t="shared" si="35" ref="G72:G135">ROUND(AN72,0)</f>
        <v>14630</v>
      </c>
      <c r="H72" s="172">
        <f aca="true" t="shared" si="36" ref="H72:H135">ROUND(AO72,0)</f>
        <v>0</v>
      </c>
      <c r="I72" s="172">
        <f aca="true" t="shared" si="37" ref="I72:I135">ROUND(AP72,0)</f>
        <v>0</v>
      </c>
      <c r="J72" s="172">
        <f aca="true" t="shared" si="38" ref="J72:J135">ROUND(AQ72,0)</f>
        <v>0</v>
      </c>
      <c r="K72" s="172">
        <f aca="true" t="shared" si="39" ref="K72:K135">ROUND(AR72,0)</f>
        <v>0</v>
      </c>
      <c r="L72" s="172">
        <f aca="true" t="shared" si="40" ref="L72:L135">ROUND(AS72,0)</f>
        <v>0</v>
      </c>
      <c r="M72" s="172">
        <f aca="true" t="shared" si="41" ref="M72:M135">ROUND(AT72,0)</f>
        <v>0</v>
      </c>
      <c r="N72" s="172">
        <f aca="true" t="shared" si="42" ref="N72:N135">ROUND(AU72,0)</f>
        <v>0</v>
      </c>
      <c r="O72" s="172">
        <f aca="true" t="shared" si="43" ref="O72:O135">ROUND(AV72,0)</f>
        <v>0</v>
      </c>
      <c r="P72" s="172">
        <f aca="true" t="shared" si="44" ref="P72:P135">ROUND(AW72,0)</f>
        <v>0</v>
      </c>
      <c r="Q72" s="172">
        <f aca="true" t="shared" si="45" ref="Q72:Q135">ROUND(AX72,0)</f>
        <v>0</v>
      </c>
      <c r="R72" s="172">
        <f aca="true" t="shared" si="46" ref="R72:R135">ROUND(AY72,0)</f>
        <v>0</v>
      </c>
      <c r="S72" s="172">
        <f aca="true" t="shared" si="47" ref="S72:S135">ROUND(AZ72,0)</f>
        <v>0</v>
      </c>
      <c r="T72" s="172">
        <f aca="true" t="shared" si="48" ref="T72:T135">ROUND(BA72,0)</f>
        <v>0</v>
      </c>
      <c r="U72" s="172">
        <f aca="true" t="shared" si="49" ref="U72:U135">ROUND(BB72,0)</f>
        <v>0</v>
      </c>
      <c r="V72" s="172">
        <f aca="true" t="shared" si="50" ref="V72:V135">ROUND(BC72,0)</f>
        <v>0</v>
      </c>
      <c r="W72" s="172">
        <f aca="true" t="shared" si="51" ref="W72:W135">ROUND(BD72,0)</f>
        <v>0</v>
      </c>
      <c r="X72" s="172">
        <f aca="true" t="shared" si="52" ref="X72:X135">ROUND(BE72,0)</f>
        <v>0</v>
      </c>
      <c r="Y72" s="172">
        <f aca="true" t="shared" si="53" ref="Y72:Y135">ROUND(BF72,0)</f>
        <v>0</v>
      </c>
      <c r="Z72" s="172">
        <f aca="true" t="shared" si="54" ref="Z72:Z135">ROUND(BG72,0)</f>
        <v>0</v>
      </c>
      <c r="AA72" s="172">
        <f aca="true" t="shared" si="55" ref="AA72:AA135">ROUND(BH72,0)</f>
        <v>0</v>
      </c>
      <c r="AB72" s="172">
        <f aca="true" t="shared" si="56" ref="AB72:AB135">ROUND(BI72,0)</f>
        <v>0</v>
      </c>
      <c r="AC72" s="121">
        <f aca="true" t="shared" si="57" ref="AC72:AC135">SUM(C72:AB72)</f>
        <v>28366</v>
      </c>
      <c r="AD72" s="3">
        <f>'t1'!M72</f>
        <v>1</v>
      </c>
      <c r="AJ72" s="70">
        <v>472</v>
      </c>
      <c r="AK72" s="70">
        <v>9432</v>
      </c>
      <c r="AL72" s="70"/>
      <c r="AM72" s="71">
        <v>3832</v>
      </c>
      <c r="AN72" s="71">
        <v>14630</v>
      </c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121">
        <f aca="true" t="shared" si="58" ref="BJ72:BJ135">SUM(AJ72:BI72)</f>
        <v>28366</v>
      </c>
      <c r="BK72" s="3">
        <f>'t1'!AR72</f>
        <v>0</v>
      </c>
    </row>
    <row r="73" spans="1:63" ht="13.5" customHeight="1">
      <c r="A73" s="58" t="str">
        <f>'t1'!A73</f>
        <v>Dir. Prof. San. Riabilitat. T.det.art.15-septies dlgs 502/92</v>
      </c>
      <c r="B73" s="74" t="str">
        <f>'t1'!B73</f>
        <v>SD048C</v>
      </c>
      <c r="C73" s="171">
        <f t="shared" si="31"/>
        <v>0</v>
      </c>
      <c r="D73" s="171">
        <f t="shared" si="32"/>
        <v>0</v>
      </c>
      <c r="E73" s="171">
        <f t="shared" si="33"/>
        <v>0</v>
      </c>
      <c r="F73" s="172">
        <f t="shared" si="34"/>
        <v>0</v>
      </c>
      <c r="G73" s="172">
        <f t="shared" si="35"/>
        <v>0</v>
      </c>
      <c r="H73" s="172">
        <f t="shared" si="36"/>
        <v>0</v>
      </c>
      <c r="I73" s="172">
        <f t="shared" si="37"/>
        <v>0</v>
      </c>
      <c r="J73" s="172">
        <f t="shared" si="38"/>
        <v>0</v>
      </c>
      <c r="K73" s="172">
        <f t="shared" si="39"/>
        <v>0</v>
      </c>
      <c r="L73" s="172">
        <f t="shared" si="40"/>
        <v>0</v>
      </c>
      <c r="M73" s="172">
        <f t="shared" si="41"/>
        <v>0</v>
      </c>
      <c r="N73" s="172">
        <f t="shared" si="42"/>
        <v>0</v>
      </c>
      <c r="O73" s="172">
        <f t="shared" si="43"/>
        <v>0</v>
      </c>
      <c r="P73" s="172">
        <f t="shared" si="44"/>
        <v>0</v>
      </c>
      <c r="Q73" s="172">
        <f t="shared" si="45"/>
        <v>0</v>
      </c>
      <c r="R73" s="172">
        <f t="shared" si="46"/>
        <v>0</v>
      </c>
      <c r="S73" s="172">
        <f t="shared" si="47"/>
        <v>0</v>
      </c>
      <c r="T73" s="172">
        <f t="shared" si="48"/>
        <v>0</v>
      </c>
      <c r="U73" s="172">
        <f t="shared" si="49"/>
        <v>0</v>
      </c>
      <c r="V73" s="172">
        <f t="shared" si="50"/>
        <v>0</v>
      </c>
      <c r="W73" s="172">
        <f t="shared" si="51"/>
        <v>0</v>
      </c>
      <c r="X73" s="172">
        <f t="shared" si="52"/>
        <v>0</v>
      </c>
      <c r="Y73" s="172">
        <f t="shared" si="53"/>
        <v>0</v>
      </c>
      <c r="Z73" s="172">
        <f t="shared" si="54"/>
        <v>0</v>
      </c>
      <c r="AA73" s="172">
        <f t="shared" si="55"/>
        <v>0</v>
      </c>
      <c r="AB73" s="172">
        <f t="shared" si="56"/>
        <v>0</v>
      </c>
      <c r="AC73" s="121">
        <f t="shared" si="57"/>
        <v>0</v>
      </c>
      <c r="AD73" s="3">
        <f>'t1'!M73</f>
        <v>0</v>
      </c>
      <c r="AJ73" s="70"/>
      <c r="AK73" s="70"/>
      <c r="AL73" s="70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121">
        <f t="shared" si="58"/>
        <v>0</v>
      </c>
      <c r="BK73" s="3">
        <f>'t1'!AR73</f>
        <v>0</v>
      </c>
    </row>
    <row r="74" spans="1:63" ht="13.5" customHeight="1">
      <c r="A74" s="58" t="str">
        <f>'t1'!A74</f>
        <v>Dirigente prof. Tecnico sanitarie (inc. Strut. Compl.)</v>
      </c>
      <c r="B74" s="74" t="str">
        <f>'t1'!B74</f>
        <v>SD0CO3</v>
      </c>
      <c r="C74" s="171">
        <f t="shared" si="31"/>
        <v>0</v>
      </c>
      <c r="D74" s="171">
        <f t="shared" si="32"/>
        <v>0</v>
      </c>
      <c r="E74" s="171">
        <f t="shared" si="33"/>
        <v>0</v>
      </c>
      <c r="F74" s="172">
        <f t="shared" si="34"/>
        <v>0</v>
      </c>
      <c r="G74" s="172">
        <f t="shared" si="35"/>
        <v>0</v>
      </c>
      <c r="H74" s="172">
        <f t="shared" si="36"/>
        <v>0</v>
      </c>
      <c r="I74" s="172">
        <f t="shared" si="37"/>
        <v>0</v>
      </c>
      <c r="J74" s="172">
        <f t="shared" si="38"/>
        <v>0</v>
      </c>
      <c r="K74" s="172">
        <f t="shared" si="39"/>
        <v>0</v>
      </c>
      <c r="L74" s="172">
        <f t="shared" si="40"/>
        <v>0</v>
      </c>
      <c r="M74" s="172">
        <f t="shared" si="41"/>
        <v>0</v>
      </c>
      <c r="N74" s="172">
        <f t="shared" si="42"/>
        <v>0</v>
      </c>
      <c r="O74" s="172">
        <f t="shared" si="43"/>
        <v>0</v>
      </c>
      <c r="P74" s="172">
        <f t="shared" si="44"/>
        <v>0</v>
      </c>
      <c r="Q74" s="172">
        <f t="shared" si="45"/>
        <v>0</v>
      </c>
      <c r="R74" s="172">
        <f t="shared" si="46"/>
        <v>0</v>
      </c>
      <c r="S74" s="172">
        <f t="shared" si="47"/>
        <v>0</v>
      </c>
      <c r="T74" s="172">
        <f t="shared" si="48"/>
        <v>0</v>
      </c>
      <c r="U74" s="172">
        <f t="shared" si="49"/>
        <v>0</v>
      </c>
      <c r="V74" s="172">
        <f t="shared" si="50"/>
        <v>0</v>
      </c>
      <c r="W74" s="172">
        <f t="shared" si="51"/>
        <v>0</v>
      </c>
      <c r="X74" s="172">
        <f t="shared" si="52"/>
        <v>0</v>
      </c>
      <c r="Y74" s="172">
        <f t="shared" si="53"/>
        <v>0</v>
      </c>
      <c r="Z74" s="172">
        <f t="shared" si="54"/>
        <v>0</v>
      </c>
      <c r="AA74" s="172">
        <f t="shared" si="55"/>
        <v>0</v>
      </c>
      <c r="AB74" s="172">
        <f t="shared" si="56"/>
        <v>0</v>
      </c>
      <c r="AC74" s="121">
        <f t="shared" si="57"/>
        <v>0</v>
      </c>
      <c r="AD74" s="3">
        <f>'t1'!M74</f>
        <v>0</v>
      </c>
      <c r="AJ74" s="70"/>
      <c r="AK74" s="70"/>
      <c r="AL74" s="70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121">
        <f t="shared" si="58"/>
        <v>0</v>
      </c>
      <c r="BK74" s="3">
        <f>'t1'!AR74</f>
        <v>0</v>
      </c>
    </row>
    <row r="75" spans="1:63" ht="13.5" customHeight="1">
      <c r="A75" s="58" t="str">
        <f>'t1'!A75</f>
        <v>Dirigente prof. Tecnico sanitarie (inc. Strut. Sempl.)</v>
      </c>
      <c r="B75" s="74" t="str">
        <f>'t1'!B75</f>
        <v>SD0SE3</v>
      </c>
      <c r="C75" s="171">
        <f t="shared" si="31"/>
        <v>472</v>
      </c>
      <c r="D75" s="171">
        <f t="shared" si="32"/>
        <v>0</v>
      </c>
      <c r="E75" s="171">
        <f t="shared" si="33"/>
        <v>0</v>
      </c>
      <c r="F75" s="172">
        <f t="shared" si="34"/>
        <v>4237</v>
      </c>
      <c r="G75" s="172">
        <f t="shared" si="35"/>
        <v>12378</v>
      </c>
      <c r="H75" s="172">
        <f t="shared" si="36"/>
        <v>16501</v>
      </c>
      <c r="I75" s="172">
        <f t="shared" si="37"/>
        <v>0</v>
      </c>
      <c r="J75" s="172">
        <f t="shared" si="38"/>
        <v>0</v>
      </c>
      <c r="K75" s="172">
        <f t="shared" si="39"/>
        <v>0</v>
      </c>
      <c r="L75" s="172">
        <f t="shared" si="40"/>
        <v>0</v>
      </c>
      <c r="M75" s="172">
        <f t="shared" si="41"/>
        <v>0</v>
      </c>
      <c r="N75" s="172">
        <f t="shared" si="42"/>
        <v>0</v>
      </c>
      <c r="O75" s="172">
        <f t="shared" si="43"/>
        <v>0</v>
      </c>
      <c r="P75" s="172">
        <f t="shared" si="44"/>
        <v>826</v>
      </c>
      <c r="Q75" s="172">
        <f t="shared" si="45"/>
        <v>0</v>
      </c>
      <c r="R75" s="172">
        <f t="shared" si="46"/>
        <v>0</v>
      </c>
      <c r="S75" s="172">
        <f t="shared" si="47"/>
        <v>0</v>
      </c>
      <c r="T75" s="172">
        <f t="shared" si="48"/>
        <v>0</v>
      </c>
      <c r="U75" s="172">
        <f t="shared" si="49"/>
        <v>0</v>
      </c>
      <c r="V75" s="172">
        <f t="shared" si="50"/>
        <v>0</v>
      </c>
      <c r="W75" s="172">
        <f t="shared" si="51"/>
        <v>0</v>
      </c>
      <c r="X75" s="172">
        <f t="shared" si="52"/>
        <v>0</v>
      </c>
      <c r="Y75" s="172">
        <f t="shared" si="53"/>
        <v>0</v>
      </c>
      <c r="Z75" s="172">
        <f t="shared" si="54"/>
        <v>0</v>
      </c>
      <c r="AA75" s="172">
        <f t="shared" si="55"/>
        <v>0</v>
      </c>
      <c r="AB75" s="172">
        <f t="shared" si="56"/>
        <v>0</v>
      </c>
      <c r="AC75" s="121">
        <f t="shared" si="57"/>
        <v>34414</v>
      </c>
      <c r="AD75" s="3">
        <f>'t1'!M75</f>
        <v>1</v>
      </c>
      <c r="AJ75" s="70">
        <v>472</v>
      </c>
      <c r="AK75" s="70"/>
      <c r="AL75" s="70"/>
      <c r="AM75" s="71">
        <v>4237</v>
      </c>
      <c r="AN75" s="71">
        <v>12378</v>
      </c>
      <c r="AO75" s="71">
        <v>16501</v>
      </c>
      <c r="AP75" s="71"/>
      <c r="AQ75" s="71"/>
      <c r="AR75" s="71"/>
      <c r="AS75" s="71"/>
      <c r="AT75" s="71"/>
      <c r="AU75" s="71"/>
      <c r="AV75" s="71"/>
      <c r="AW75" s="71">
        <v>826</v>
      </c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121">
        <f t="shared" si="58"/>
        <v>34414</v>
      </c>
      <c r="BK75" s="3">
        <f>'t1'!AR75</f>
        <v>0</v>
      </c>
    </row>
    <row r="76" spans="1:63" ht="13.5" customHeight="1">
      <c r="A76" s="58" t="str">
        <f>'t1'!A76</f>
        <v>Dirigente prof. Tecnico sanitarie (altri inc. Prof.li)</v>
      </c>
      <c r="B76" s="74" t="str">
        <f>'t1'!B76</f>
        <v>SD0AI3</v>
      </c>
      <c r="C76" s="171">
        <f t="shared" si="31"/>
        <v>0</v>
      </c>
      <c r="D76" s="171">
        <f t="shared" si="32"/>
        <v>0</v>
      </c>
      <c r="E76" s="171">
        <f t="shared" si="33"/>
        <v>0</v>
      </c>
      <c r="F76" s="172">
        <f t="shared" si="34"/>
        <v>0</v>
      </c>
      <c r="G76" s="172">
        <f t="shared" si="35"/>
        <v>0</v>
      </c>
      <c r="H76" s="172">
        <f t="shared" si="36"/>
        <v>0</v>
      </c>
      <c r="I76" s="172">
        <f t="shared" si="37"/>
        <v>0</v>
      </c>
      <c r="J76" s="172">
        <f t="shared" si="38"/>
        <v>0</v>
      </c>
      <c r="K76" s="172">
        <f t="shared" si="39"/>
        <v>0</v>
      </c>
      <c r="L76" s="172">
        <f t="shared" si="40"/>
        <v>0</v>
      </c>
      <c r="M76" s="172">
        <f t="shared" si="41"/>
        <v>0</v>
      </c>
      <c r="N76" s="172">
        <f t="shared" si="42"/>
        <v>0</v>
      </c>
      <c r="O76" s="172">
        <f t="shared" si="43"/>
        <v>0</v>
      </c>
      <c r="P76" s="172">
        <f t="shared" si="44"/>
        <v>0</v>
      </c>
      <c r="Q76" s="172">
        <f t="shared" si="45"/>
        <v>0</v>
      </c>
      <c r="R76" s="172">
        <f t="shared" si="46"/>
        <v>0</v>
      </c>
      <c r="S76" s="172">
        <f t="shared" si="47"/>
        <v>0</v>
      </c>
      <c r="T76" s="172">
        <f t="shared" si="48"/>
        <v>0</v>
      </c>
      <c r="U76" s="172">
        <f t="shared" si="49"/>
        <v>0</v>
      </c>
      <c r="V76" s="172">
        <f t="shared" si="50"/>
        <v>0</v>
      </c>
      <c r="W76" s="172">
        <f t="shared" si="51"/>
        <v>0</v>
      </c>
      <c r="X76" s="172">
        <f t="shared" si="52"/>
        <v>0</v>
      </c>
      <c r="Y76" s="172">
        <f t="shared" si="53"/>
        <v>0</v>
      </c>
      <c r="Z76" s="172">
        <f t="shared" si="54"/>
        <v>0</v>
      </c>
      <c r="AA76" s="172">
        <f t="shared" si="55"/>
        <v>0</v>
      </c>
      <c r="AB76" s="172">
        <f t="shared" si="56"/>
        <v>0</v>
      </c>
      <c r="AC76" s="121">
        <f t="shared" si="57"/>
        <v>0</v>
      </c>
      <c r="AD76" s="3">
        <f>'t1'!M76</f>
        <v>0</v>
      </c>
      <c r="AJ76" s="70"/>
      <c r="AK76" s="70"/>
      <c r="AL76" s="70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121">
        <f t="shared" si="58"/>
        <v>0</v>
      </c>
      <c r="BK76" s="3">
        <f>'t1'!AR76</f>
        <v>0</v>
      </c>
    </row>
    <row r="77" spans="1:63" ht="13.5" customHeight="1">
      <c r="A77" s="58" t="str">
        <f>'t1'!A77</f>
        <v>Dir. Prof.tecnico sanitarie t.det.art.15-septies dlgs 502/92</v>
      </c>
      <c r="B77" s="74" t="str">
        <f>'t1'!B77</f>
        <v>SD048D</v>
      </c>
      <c r="C77" s="171">
        <f t="shared" si="31"/>
        <v>0</v>
      </c>
      <c r="D77" s="171">
        <f t="shared" si="32"/>
        <v>0</v>
      </c>
      <c r="E77" s="171">
        <f t="shared" si="33"/>
        <v>0</v>
      </c>
      <c r="F77" s="172">
        <f t="shared" si="34"/>
        <v>0</v>
      </c>
      <c r="G77" s="172">
        <f t="shared" si="35"/>
        <v>0</v>
      </c>
      <c r="H77" s="172">
        <f t="shared" si="36"/>
        <v>0</v>
      </c>
      <c r="I77" s="172">
        <f t="shared" si="37"/>
        <v>0</v>
      </c>
      <c r="J77" s="172">
        <f t="shared" si="38"/>
        <v>0</v>
      </c>
      <c r="K77" s="172">
        <f t="shared" si="39"/>
        <v>0</v>
      </c>
      <c r="L77" s="172">
        <f t="shared" si="40"/>
        <v>0</v>
      </c>
      <c r="M77" s="172">
        <f t="shared" si="41"/>
        <v>0</v>
      </c>
      <c r="N77" s="172">
        <f t="shared" si="42"/>
        <v>0</v>
      </c>
      <c r="O77" s="172">
        <f t="shared" si="43"/>
        <v>0</v>
      </c>
      <c r="P77" s="172">
        <f t="shared" si="44"/>
        <v>0</v>
      </c>
      <c r="Q77" s="172">
        <f t="shared" si="45"/>
        <v>0</v>
      </c>
      <c r="R77" s="172">
        <f t="shared" si="46"/>
        <v>0</v>
      </c>
      <c r="S77" s="172">
        <f t="shared" si="47"/>
        <v>0</v>
      </c>
      <c r="T77" s="172">
        <f t="shared" si="48"/>
        <v>0</v>
      </c>
      <c r="U77" s="172">
        <f t="shared" si="49"/>
        <v>0</v>
      </c>
      <c r="V77" s="172">
        <f t="shared" si="50"/>
        <v>0</v>
      </c>
      <c r="W77" s="172">
        <f t="shared" si="51"/>
        <v>0</v>
      </c>
      <c r="X77" s="172">
        <f t="shared" si="52"/>
        <v>0</v>
      </c>
      <c r="Y77" s="172">
        <f t="shared" si="53"/>
        <v>0</v>
      </c>
      <c r="Z77" s="172">
        <f t="shared" si="54"/>
        <v>0</v>
      </c>
      <c r="AA77" s="172">
        <f t="shared" si="55"/>
        <v>0</v>
      </c>
      <c r="AB77" s="172">
        <f t="shared" si="56"/>
        <v>0</v>
      </c>
      <c r="AC77" s="121">
        <f t="shared" si="57"/>
        <v>0</v>
      </c>
      <c r="AD77" s="3">
        <f>'t1'!M77</f>
        <v>0</v>
      </c>
      <c r="AJ77" s="70"/>
      <c r="AK77" s="70"/>
      <c r="AL77" s="70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121">
        <f t="shared" si="58"/>
        <v>0</v>
      </c>
      <c r="BK77" s="3">
        <f>'t1'!AR77</f>
        <v>0</v>
      </c>
    </row>
    <row r="78" spans="1:63" ht="13.5" customHeight="1">
      <c r="A78" s="58" t="str">
        <f>'t1'!A78</f>
        <v>Dirigente prof.tecniche della prevenzione (inc.strut.compl.)</v>
      </c>
      <c r="B78" s="74" t="str">
        <f>'t1'!B78</f>
        <v>SD0CO4</v>
      </c>
      <c r="C78" s="171">
        <f t="shared" si="31"/>
        <v>0</v>
      </c>
      <c r="D78" s="171">
        <f t="shared" si="32"/>
        <v>0</v>
      </c>
      <c r="E78" s="171">
        <f t="shared" si="33"/>
        <v>0</v>
      </c>
      <c r="F78" s="172">
        <f t="shared" si="34"/>
        <v>0</v>
      </c>
      <c r="G78" s="172">
        <f t="shared" si="35"/>
        <v>0</v>
      </c>
      <c r="H78" s="172">
        <f t="shared" si="36"/>
        <v>0</v>
      </c>
      <c r="I78" s="172">
        <f t="shared" si="37"/>
        <v>0</v>
      </c>
      <c r="J78" s="172">
        <f t="shared" si="38"/>
        <v>0</v>
      </c>
      <c r="K78" s="172">
        <f t="shared" si="39"/>
        <v>0</v>
      </c>
      <c r="L78" s="172">
        <f t="shared" si="40"/>
        <v>0</v>
      </c>
      <c r="M78" s="172">
        <f t="shared" si="41"/>
        <v>0</v>
      </c>
      <c r="N78" s="172">
        <f t="shared" si="42"/>
        <v>0</v>
      </c>
      <c r="O78" s="172">
        <f t="shared" si="43"/>
        <v>0</v>
      </c>
      <c r="P78" s="172">
        <f t="shared" si="44"/>
        <v>0</v>
      </c>
      <c r="Q78" s="172">
        <f t="shared" si="45"/>
        <v>0</v>
      </c>
      <c r="R78" s="172">
        <f t="shared" si="46"/>
        <v>0</v>
      </c>
      <c r="S78" s="172">
        <f t="shared" si="47"/>
        <v>0</v>
      </c>
      <c r="T78" s="172">
        <f t="shared" si="48"/>
        <v>0</v>
      </c>
      <c r="U78" s="172">
        <f t="shared" si="49"/>
        <v>0</v>
      </c>
      <c r="V78" s="172">
        <f t="shared" si="50"/>
        <v>0</v>
      </c>
      <c r="W78" s="172">
        <f t="shared" si="51"/>
        <v>0</v>
      </c>
      <c r="X78" s="172">
        <f t="shared" si="52"/>
        <v>0</v>
      </c>
      <c r="Y78" s="172">
        <f t="shared" si="53"/>
        <v>0</v>
      </c>
      <c r="Z78" s="172">
        <f t="shared" si="54"/>
        <v>0</v>
      </c>
      <c r="AA78" s="172">
        <f t="shared" si="55"/>
        <v>0</v>
      </c>
      <c r="AB78" s="172">
        <f t="shared" si="56"/>
        <v>0</v>
      </c>
      <c r="AC78" s="121">
        <f t="shared" si="57"/>
        <v>0</v>
      </c>
      <c r="AD78" s="3">
        <f>'t1'!M78</f>
        <v>0</v>
      </c>
      <c r="AJ78" s="70"/>
      <c r="AK78" s="70"/>
      <c r="AL78" s="70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121">
        <f t="shared" si="58"/>
        <v>0</v>
      </c>
      <c r="BK78" s="3">
        <f>'t1'!AR78</f>
        <v>0</v>
      </c>
    </row>
    <row r="79" spans="1:63" ht="13.5" customHeight="1">
      <c r="A79" s="58" t="str">
        <f>'t1'!A79</f>
        <v>Dirigente prof.tecniche della prevenzione (inc.strut.sempl.)</v>
      </c>
      <c r="B79" s="74" t="str">
        <f>'t1'!B79</f>
        <v>SD0SE4</v>
      </c>
      <c r="C79" s="171">
        <f t="shared" si="31"/>
        <v>0</v>
      </c>
      <c r="D79" s="171">
        <f t="shared" si="32"/>
        <v>0</v>
      </c>
      <c r="E79" s="171">
        <f t="shared" si="33"/>
        <v>0</v>
      </c>
      <c r="F79" s="172">
        <f t="shared" si="34"/>
        <v>0</v>
      </c>
      <c r="G79" s="172">
        <f t="shared" si="35"/>
        <v>0</v>
      </c>
      <c r="H79" s="172">
        <f t="shared" si="36"/>
        <v>0</v>
      </c>
      <c r="I79" s="172">
        <f t="shared" si="37"/>
        <v>0</v>
      </c>
      <c r="J79" s="172">
        <f t="shared" si="38"/>
        <v>0</v>
      </c>
      <c r="K79" s="172">
        <f t="shared" si="39"/>
        <v>0</v>
      </c>
      <c r="L79" s="172">
        <f t="shared" si="40"/>
        <v>0</v>
      </c>
      <c r="M79" s="172">
        <f t="shared" si="41"/>
        <v>0</v>
      </c>
      <c r="N79" s="172">
        <f t="shared" si="42"/>
        <v>0</v>
      </c>
      <c r="O79" s="172">
        <f t="shared" si="43"/>
        <v>0</v>
      </c>
      <c r="P79" s="172">
        <f t="shared" si="44"/>
        <v>0</v>
      </c>
      <c r="Q79" s="172">
        <f t="shared" si="45"/>
        <v>0</v>
      </c>
      <c r="R79" s="172">
        <f t="shared" si="46"/>
        <v>0</v>
      </c>
      <c r="S79" s="172">
        <f t="shared" si="47"/>
        <v>0</v>
      </c>
      <c r="T79" s="172">
        <f t="shared" si="48"/>
        <v>0</v>
      </c>
      <c r="U79" s="172">
        <f t="shared" si="49"/>
        <v>0</v>
      </c>
      <c r="V79" s="172">
        <f t="shared" si="50"/>
        <v>0</v>
      </c>
      <c r="W79" s="172">
        <f t="shared" si="51"/>
        <v>0</v>
      </c>
      <c r="X79" s="172">
        <f t="shared" si="52"/>
        <v>0</v>
      </c>
      <c r="Y79" s="172">
        <f t="shared" si="53"/>
        <v>0</v>
      </c>
      <c r="Z79" s="172">
        <f t="shared" si="54"/>
        <v>0</v>
      </c>
      <c r="AA79" s="172">
        <f t="shared" si="55"/>
        <v>0</v>
      </c>
      <c r="AB79" s="172">
        <f t="shared" si="56"/>
        <v>0</v>
      </c>
      <c r="AC79" s="121">
        <f t="shared" si="57"/>
        <v>0</v>
      </c>
      <c r="AD79" s="3">
        <f>'t1'!M79</f>
        <v>0</v>
      </c>
      <c r="AJ79" s="70"/>
      <c r="AK79" s="70"/>
      <c r="AL79" s="70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121">
        <f t="shared" si="58"/>
        <v>0</v>
      </c>
      <c r="BK79" s="3">
        <f>'t1'!AR79</f>
        <v>0</v>
      </c>
    </row>
    <row r="80" spans="1:63" ht="13.5" customHeight="1">
      <c r="A80" s="58" t="str">
        <f>'t1'!A80</f>
        <v>Dirigente prof.tecniche della prevenzione(altri inc.prof.li)</v>
      </c>
      <c r="B80" s="74" t="str">
        <f>'t1'!B80</f>
        <v>SD0AI4</v>
      </c>
      <c r="C80" s="171">
        <f t="shared" si="31"/>
        <v>0</v>
      </c>
      <c r="D80" s="171">
        <f t="shared" si="32"/>
        <v>0</v>
      </c>
      <c r="E80" s="171">
        <f t="shared" si="33"/>
        <v>0</v>
      </c>
      <c r="F80" s="172">
        <f t="shared" si="34"/>
        <v>0</v>
      </c>
      <c r="G80" s="172">
        <f t="shared" si="35"/>
        <v>0</v>
      </c>
      <c r="H80" s="172">
        <f t="shared" si="36"/>
        <v>0</v>
      </c>
      <c r="I80" s="172">
        <f t="shared" si="37"/>
        <v>0</v>
      </c>
      <c r="J80" s="172">
        <f t="shared" si="38"/>
        <v>0</v>
      </c>
      <c r="K80" s="172">
        <f t="shared" si="39"/>
        <v>0</v>
      </c>
      <c r="L80" s="172">
        <f t="shared" si="40"/>
        <v>0</v>
      </c>
      <c r="M80" s="172">
        <f t="shared" si="41"/>
        <v>0</v>
      </c>
      <c r="N80" s="172">
        <f t="shared" si="42"/>
        <v>0</v>
      </c>
      <c r="O80" s="172">
        <f t="shared" si="43"/>
        <v>0</v>
      </c>
      <c r="P80" s="172">
        <f t="shared" si="44"/>
        <v>0</v>
      </c>
      <c r="Q80" s="172">
        <f t="shared" si="45"/>
        <v>0</v>
      </c>
      <c r="R80" s="172">
        <f t="shared" si="46"/>
        <v>0</v>
      </c>
      <c r="S80" s="172">
        <f t="shared" si="47"/>
        <v>0</v>
      </c>
      <c r="T80" s="172">
        <f t="shared" si="48"/>
        <v>0</v>
      </c>
      <c r="U80" s="172">
        <f t="shared" si="49"/>
        <v>0</v>
      </c>
      <c r="V80" s="172">
        <f t="shared" si="50"/>
        <v>0</v>
      </c>
      <c r="W80" s="172">
        <f t="shared" si="51"/>
        <v>0</v>
      </c>
      <c r="X80" s="172">
        <f t="shared" si="52"/>
        <v>0</v>
      </c>
      <c r="Y80" s="172">
        <f t="shared" si="53"/>
        <v>0</v>
      </c>
      <c r="Z80" s="172">
        <f t="shared" si="54"/>
        <v>0</v>
      </c>
      <c r="AA80" s="172">
        <f t="shared" si="55"/>
        <v>0</v>
      </c>
      <c r="AB80" s="172">
        <f t="shared" si="56"/>
        <v>0</v>
      </c>
      <c r="AC80" s="121">
        <f t="shared" si="57"/>
        <v>0</v>
      </c>
      <c r="AD80" s="3">
        <f>'t1'!M80</f>
        <v>0</v>
      </c>
      <c r="AJ80" s="70"/>
      <c r="AK80" s="70"/>
      <c r="AL80" s="70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121">
        <f t="shared" si="58"/>
        <v>0</v>
      </c>
      <c r="BK80" s="3">
        <f>'t1'!AR80</f>
        <v>0</v>
      </c>
    </row>
    <row r="81" spans="1:63" ht="13.5" customHeight="1">
      <c r="A81" s="58" t="str">
        <f>'t1'!A81</f>
        <v>Dir. Prof.tecniche prevenz. T.det.art.15-septies dlgs 502/92</v>
      </c>
      <c r="B81" s="74" t="str">
        <f>'t1'!B81</f>
        <v>SD048E</v>
      </c>
      <c r="C81" s="171">
        <f t="shared" si="31"/>
        <v>0</v>
      </c>
      <c r="D81" s="171">
        <f t="shared" si="32"/>
        <v>0</v>
      </c>
      <c r="E81" s="171">
        <f t="shared" si="33"/>
        <v>0</v>
      </c>
      <c r="F81" s="172">
        <f t="shared" si="34"/>
        <v>0</v>
      </c>
      <c r="G81" s="172">
        <f t="shared" si="35"/>
        <v>0</v>
      </c>
      <c r="H81" s="172">
        <f t="shared" si="36"/>
        <v>0</v>
      </c>
      <c r="I81" s="172">
        <f t="shared" si="37"/>
        <v>0</v>
      </c>
      <c r="J81" s="172">
        <f t="shared" si="38"/>
        <v>0</v>
      </c>
      <c r="K81" s="172">
        <f t="shared" si="39"/>
        <v>0</v>
      </c>
      <c r="L81" s="172">
        <f t="shared" si="40"/>
        <v>0</v>
      </c>
      <c r="M81" s="172">
        <f t="shared" si="41"/>
        <v>0</v>
      </c>
      <c r="N81" s="172">
        <f t="shared" si="42"/>
        <v>0</v>
      </c>
      <c r="O81" s="172">
        <f t="shared" si="43"/>
        <v>0</v>
      </c>
      <c r="P81" s="172">
        <f t="shared" si="44"/>
        <v>0</v>
      </c>
      <c r="Q81" s="172">
        <f t="shared" si="45"/>
        <v>0</v>
      </c>
      <c r="R81" s="172">
        <f t="shared" si="46"/>
        <v>0</v>
      </c>
      <c r="S81" s="172">
        <f t="shared" si="47"/>
        <v>0</v>
      </c>
      <c r="T81" s="172">
        <f t="shared" si="48"/>
        <v>0</v>
      </c>
      <c r="U81" s="172">
        <f t="shared" si="49"/>
        <v>0</v>
      </c>
      <c r="V81" s="172">
        <f t="shared" si="50"/>
        <v>0</v>
      </c>
      <c r="W81" s="172">
        <f t="shared" si="51"/>
        <v>0</v>
      </c>
      <c r="X81" s="172">
        <f t="shared" si="52"/>
        <v>0</v>
      </c>
      <c r="Y81" s="172">
        <f t="shared" si="53"/>
        <v>0</v>
      </c>
      <c r="Z81" s="172">
        <f t="shared" si="54"/>
        <v>0</v>
      </c>
      <c r="AA81" s="172">
        <f t="shared" si="55"/>
        <v>0</v>
      </c>
      <c r="AB81" s="172">
        <f t="shared" si="56"/>
        <v>0</v>
      </c>
      <c r="AC81" s="121">
        <f t="shared" si="57"/>
        <v>0</v>
      </c>
      <c r="AD81" s="3">
        <f>'t1'!M81</f>
        <v>0</v>
      </c>
      <c r="AJ81" s="70"/>
      <c r="AK81" s="70"/>
      <c r="AL81" s="70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121">
        <f t="shared" si="58"/>
        <v>0</v>
      </c>
      <c r="BK81" s="3">
        <f>'t1'!AR81</f>
        <v>0</v>
      </c>
    </row>
    <row r="82" spans="1:63" ht="13.5" customHeight="1">
      <c r="A82" s="58" t="str">
        <f>'t1'!A82</f>
        <v>Coll.re prof.le sanitario - pers. Infer. Senior - ds</v>
      </c>
      <c r="B82" s="74" t="str">
        <f>'t1'!B82</f>
        <v>S18863</v>
      </c>
      <c r="C82" s="171">
        <f t="shared" si="31"/>
        <v>17407</v>
      </c>
      <c r="D82" s="171">
        <f t="shared" si="32"/>
        <v>0</v>
      </c>
      <c r="E82" s="171">
        <f t="shared" si="33"/>
        <v>0</v>
      </c>
      <c r="F82" s="172">
        <f t="shared" si="34"/>
        <v>0</v>
      </c>
      <c r="G82" s="172">
        <f t="shared" si="35"/>
        <v>0</v>
      </c>
      <c r="H82" s="172">
        <f t="shared" si="36"/>
        <v>0</v>
      </c>
      <c r="I82" s="172">
        <f t="shared" si="37"/>
        <v>0</v>
      </c>
      <c r="J82" s="172">
        <f t="shared" si="38"/>
        <v>60806</v>
      </c>
      <c r="K82" s="172">
        <f t="shared" si="39"/>
        <v>0</v>
      </c>
      <c r="L82" s="172">
        <f t="shared" si="40"/>
        <v>2201</v>
      </c>
      <c r="M82" s="172">
        <f t="shared" si="41"/>
        <v>0</v>
      </c>
      <c r="N82" s="172">
        <f t="shared" si="42"/>
        <v>0</v>
      </c>
      <c r="O82" s="172">
        <f t="shared" si="43"/>
        <v>0</v>
      </c>
      <c r="P82" s="172">
        <f t="shared" si="44"/>
        <v>15747</v>
      </c>
      <c r="Q82" s="172">
        <f t="shared" si="45"/>
        <v>28334</v>
      </c>
      <c r="R82" s="172">
        <f t="shared" si="46"/>
        <v>370054</v>
      </c>
      <c r="S82" s="172">
        <f t="shared" si="47"/>
        <v>0</v>
      </c>
      <c r="T82" s="172">
        <f t="shared" si="48"/>
        <v>0</v>
      </c>
      <c r="U82" s="172">
        <f t="shared" si="49"/>
        <v>12064</v>
      </c>
      <c r="V82" s="172">
        <f t="shared" si="50"/>
        <v>329231</v>
      </c>
      <c r="W82" s="172">
        <f t="shared" si="51"/>
        <v>272741</v>
      </c>
      <c r="X82" s="172">
        <f t="shared" si="52"/>
        <v>0</v>
      </c>
      <c r="Y82" s="172">
        <f t="shared" si="53"/>
        <v>0</v>
      </c>
      <c r="Z82" s="172">
        <f t="shared" si="54"/>
        <v>0</v>
      </c>
      <c r="AA82" s="172">
        <f t="shared" si="55"/>
        <v>2538</v>
      </c>
      <c r="AB82" s="172">
        <f t="shared" si="56"/>
        <v>30352</v>
      </c>
      <c r="AC82" s="121">
        <f t="shared" si="57"/>
        <v>1141475</v>
      </c>
      <c r="AD82" s="3">
        <f>'t1'!M82</f>
        <v>1</v>
      </c>
      <c r="AJ82" s="70">
        <v>17407</v>
      </c>
      <c r="AK82" s="70"/>
      <c r="AL82" s="70"/>
      <c r="AM82" s="71"/>
      <c r="AN82" s="71"/>
      <c r="AO82" s="71"/>
      <c r="AP82" s="71"/>
      <c r="AQ82" s="71">
        <v>60806</v>
      </c>
      <c r="AR82" s="71"/>
      <c r="AS82" s="71">
        <v>2201</v>
      </c>
      <c r="AT82" s="71"/>
      <c r="AU82" s="71"/>
      <c r="AV82" s="71"/>
      <c r="AW82" s="71">
        <v>15747</v>
      </c>
      <c r="AX82" s="71">
        <v>28334</v>
      </c>
      <c r="AY82" s="71">
        <v>370054</v>
      </c>
      <c r="AZ82" s="71"/>
      <c r="BA82" s="71"/>
      <c r="BB82" s="71">
        <v>12064</v>
      </c>
      <c r="BC82" s="71">
        <v>329231</v>
      </c>
      <c r="BD82" s="71">
        <v>272741</v>
      </c>
      <c r="BE82" s="71"/>
      <c r="BF82" s="71"/>
      <c r="BG82" s="71"/>
      <c r="BH82" s="71">
        <v>2538</v>
      </c>
      <c r="BI82" s="71">
        <v>30352</v>
      </c>
      <c r="BJ82" s="121">
        <f t="shared" si="58"/>
        <v>1141475</v>
      </c>
      <c r="BK82" s="3">
        <f>'t1'!AR82</f>
        <v>0</v>
      </c>
    </row>
    <row r="83" spans="1:63" ht="13.5" customHeight="1">
      <c r="A83" s="58" t="str">
        <f>'t1'!A83</f>
        <v>Coll.re prof.le sanitario - pers. Infer. - D</v>
      </c>
      <c r="B83" s="74" t="str">
        <f>'t1'!B83</f>
        <v>S16020</v>
      </c>
      <c r="C83" s="171">
        <f t="shared" si="31"/>
        <v>372960</v>
      </c>
      <c r="D83" s="171">
        <f t="shared" si="32"/>
        <v>0</v>
      </c>
      <c r="E83" s="171">
        <f t="shared" si="33"/>
        <v>0</v>
      </c>
      <c r="F83" s="172">
        <f t="shared" si="34"/>
        <v>0</v>
      </c>
      <c r="G83" s="172">
        <f t="shared" si="35"/>
        <v>0</v>
      </c>
      <c r="H83" s="172">
        <f t="shared" si="36"/>
        <v>0</v>
      </c>
      <c r="I83" s="172">
        <f t="shared" si="37"/>
        <v>0</v>
      </c>
      <c r="J83" s="172">
        <f t="shared" si="38"/>
        <v>1423995</v>
      </c>
      <c r="K83" s="172">
        <f t="shared" si="39"/>
        <v>0</v>
      </c>
      <c r="L83" s="172">
        <f t="shared" si="40"/>
        <v>1288</v>
      </c>
      <c r="M83" s="172">
        <f t="shared" si="41"/>
        <v>524267</v>
      </c>
      <c r="N83" s="172">
        <f t="shared" si="42"/>
        <v>0</v>
      </c>
      <c r="O83" s="172">
        <f t="shared" si="43"/>
        <v>0</v>
      </c>
      <c r="P83" s="172">
        <f t="shared" si="44"/>
        <v>5645726</v>
      </c>
      <c r="Q83" s="172">
        <f t="shared" si="45"/>
        <v>373514</v>
      </c>
      <c r="R83" s="172">
        <f t="shared" si="46"/>
        <v>5293742</v>
      </c>
      <c r="S83" s="172">
        <f t="shared" si="47"/>
        <v>0</v>
      </c>
      <c r="T83" s="172">
        <f t="shared" si="48"/>
        <v>0</v>
      </c>
      <c r="U83" s="172">
        <f t="shared" si="49"/>
        <v>566671</v>
      </c>
      <c r="V83" s="172">
        <f t="shared" si="50"/>
        <v>110351</v>
      </c>
      <c r="W83" s="172">
        <f t="shared" si="51"/>
        <v>184095</v>
      </c>
      <c r="X83" s="172">
        <f t="shared" si="52"/>
        <v>0</v>
      </c>
      <c r="Y83" s="172">
        <f t="shared" si="53"/>
        <v>0</v>
      </c>
      <c r="Z83" s="172">
        <f t="shared" si="54"/>
        <v>0</v>
      </c>
      <c r="AA83" s="172">
        <f t="shared" si="55"/>
        <v>354483</v>
      </c>
      <c r="AB83" s="172">
        <f t="shared" si="56"/>
        <v>682727</v>
      </c>
      <c r="AC83" s="121">
        <f t="shared" si="57"/>
        <v>15533819</v>
      </c>
      <c r="AD83" s="3">
        <f>'t1'!M83</f>
        <v>1</v>
      </c>
      <c r="AJ83" s="70">
        <v>372960</v>
      </c>
      <c r="AK83" s="70"/>
      <c r="AL83" s="70"/>
      <c r="AM83" s="71"/>
      <c r="AN83" s="71"/>
      <c r="AO83" s="71"/>
      <c r="AP83" s="71"/>
      <c r="AQ83" s="71">
        <v>1423995</v>
      </c>
      <c r="AR83" s="71"/>
      <c r="AS83" s="71">
        <v>1288</v>
      </c>
      <c r="AT83" s="71">
        <v>524267</v>
      </c>
      <c r="AU83" s="71"/>
      <c r="AV83" s="71"/>
      <c r="AW83" s="71">
        <v>5645726</v>
      </c>
      <c r="AX83" s="71">
        <v>373514</v>
      </c>
      <c r="AY83" s="71">
        <v>5293742</v>
      </c>
      <c r="AZ83" s="71"/>
      <c r="BA83" s="71"/>
      <c r="BB83" s="71">
        <v>566671</v>
      </c>
      <c r="BC83" s="71">
        <v>110351</v>
      </c>
      <c r="BD83" s="71">
        <v>184095</v>
      </c>
      <c r="BE83" s="71"/>
      <c r="BF83" s="71"/>
      <c r="BG83" s="71"/>
      <c r="BH83" s="71">
        <v>354483</v>
      </c>
      <c r="BI83" s="71">
        <v>682727</v>
      </c>
      <c r="BJ83" s="121">
        <f t="shared" si="58"/>
        <v>15533819</v>
      </c>
      <c r="BK83" s="3">
        <f>'t1'!AR83</f>
        <v>0</v>
      </c>
    </row>
    <row r="84" spans="1:63" ht="13.5" customHeight="1">
      <c r="A84" s="58" t="str">
        <f>'t1'!A84</f>
        <v>Oper.re prof.le sanitario pers. Inferm. - C</v>
      </c>
      <c r="B84" s="74" t="str">
        <f>'t1'!B84</f>
        <v>S14056</v>
      </c>
      <c r="C84" s="171">
        <f t="shared" si="31"/>
        <v>107</v>
      </c>
      <c r="D84" s="171">
        <f t="shared" si="32"/>
        <v>0</v>
      </c>
      <c r="E84" s="171">
        <f t="shared" si="33"/>
        <v>0</v>
      </c>
      <c r="F84" s="172">
        <f t="shared" si="34"/>
        <v>0</v>
      </c>
      <c r="G84" s="172">
        <f t="shared" si="35"/>
        <v>0</v>
      </c>
      <c r="H84" s="172">
        <f t="shared" si="36"/>
        <v>0</v>
      </c>
      <c r="I84" s="172">
        <f t="shared" si="37"/>
        <v>0</v>
      </c>
      <c r="J84" s="172">
        <f t="shared" si="38"/>
        <v>434</v>
      </c>
      <c r="K84" s="172">
        <f t="shared" si="39"/>
        <v>0</v>
      </c>
      <c r="L84" s="172">
        <f t="shared" si="40"/>
        <v>0</v>
      </c>
      <c r="M84" s="172">
        <f t="shared" si="41"/>
        <v>0</v>
      </c>
      <c r="N84" s="172">
        <f t="shared" si="42"/>
        <v>0</v>
      </c>
      <c r="O84" s="172">
        <f t="shared" si="43"/>
        <v>0</v>
      </c>
      <c r="P84" s="172">
        <f t="shared" si="44"/>
        <v>0</v>
      </c>
      <c r="Q84" s="172">
        <f t="shared" si="45"/>
        <v>0</v>
      </c>
      <c r="R84" s="172">
        <f t="shared" si="46"/>
        <v>1624</v>
      </c>
      <c r="S84" s="172">
        <f t="shared" si="47"/>
        <v>0</v>
      </c>
      <c r="T84" s="172">
        <f t="shared" si="48"/>
        <v>0</v>
      </c>
      <c r="U84" s="172">
        <f t="shared" si="49"/>
        <v>216</v>
      </c>
      <c r="V84" s="172">
        <f t="shared" si="50"/>
        <v>0</v>
      </c>
      <c r="W84" s="172">
        <f t="shared" si="51"/>
        <v>0</v>
      </c>
      <c r="X84" s="172">
        <f t="shared" si="52"/>
        <v>0</v>
      </c>
      <c r="Y84" s="172">
        <f t="shared" si="53"/>
        <v>0</v>
      </c>
      <c r="Z84" s="172">
        <f t="shared" si="54"/>
        <v>0</v>
      </c>
      <c r="AA84" s="172">
        <f t="shared" si="55"/>
        <v>0</v>
      </c>
      <c r="AB84" s="172">
        <f t="shared" si="56"/>
        <v>0</v>
      </c>
      <c r="AC84" s="121">
        <f t="shared" si="57"/>
        <v>2381</v>
      </c>
      <c r="AD84" s="3">
        <f>'t1'!M84</f>
        <v>1</v>
      </c>
      <c r="AJ84" s="70">
        <v>107</v>
      </c>
      <c r="AK84" s="70"/>
      <c r="AL84" s="70"/>
      <c r="AM84" s="71"/>
      <c r="AN84" s="71"/>
      <c r="AO84" s="71"/>
      <c r="AP84" s="71"/>
      <c r="AQ84" s="71">
        <v>434</v>
      </c>
      <c r="AR84" s="71"/>
      <c r="AS84" s="71"/>
      <c r="AT84" s="71"/>
      <c r="AU84" s="71"/>
      <c r="AV84" s="71"/>
      <c r="AW84" s="71"/>
      <c r="AX84" s="71"/>
      <c r="AY84" s="71">
        <v>1624</v>
      </c>
      <c r="AZ84" s="71"/>
      <c r="BA84" s="71"/>
      <c r="BB84" s="71">
        <v>216</v>
      </c>
      <c r="BC84" s="71"/>
      <c r="BD84" s="71"/>
      <c r="BE84" s="71"/>
      <c r="BF84" s="71"/>
      <c r="BG84" s="71"/>
      <c r="BH84" s="71"/>
      <c r="BI84" s="71"/>
      <c r="BJ84" s="121">
        <f t="shared" si="58"/>
        <v>2381</v>
      </c>
      <c r="BK84" s="3">
        <f>'t1'!AR84</f>
        <v>0</v>
      </c>
    </row>
    <row r="85" spans="1:63" ht="13.5" customHeight="1">
      <c r="A85" s="58" t="str">
        <f>'t1'!A85</f>
        <v>Oper.re prof.le di ii cat.pers. Inferm.  Senior-C</v>
      </c>
      <c r="B85" s="74" t="str">
        <f>'t1'!B85</f>
        <v>S14S52</v>
      </c>
      <c r="C85" s="171">
        <f t="shared" si="31"/>
        <v>0</v>
      </c>
      <c r="D85" s="171">
        <f t="shared" si="32"/>
        <v>0</v>
      </c>
      <c r="E85" s="171">
        <f t="shared" si="33"/>
        <v>0</v>
      </c>
      <c r="F85" s="172">
        <f t="shared" si="34"/>
        <v>0</v>
      </c>
      <c r="G85" s="172">
        <f t="shared" si="35"/>
        <v>0</v>
      </c>
      <c r="H85" s="172">
        <f t="shared" si="36"/>
        <v>0</v>
      </c>
      <c r="I85" s="172">
        <f t="shared" si="37"/>
        <v>0</v>
      </c>
      <c r="J85" s="172">
        <f t="shared" si="38"/>
        <v>0</v>
      </c>
      <c r="K85" s="172">
        <f t="shared" si="39"/>
        <v>0</v>
      </c>
      <c r="L85" s="172">
        <f t="shared" si="40"/>
        <v>0</v>
      </c>
      <c r="M85" s="172">
        <f t="shared" si="41"/>
        <v>0</v>
      </c>
      <c r="N85" s="172">
        <f t="shared" si="42"/>
        <v>0</v>
      </c>
      <c r="O85" s="172">
        <f t="shared" si="43"/>
        <v>0</v>
      </c>
      <c r="P85" s="172">
        <f t="shared" si="44"/>
        <v>0</v>
      </c>
      <c r="Q85" s="172">
        <f t="shared" si="45"/>
        <v>0</v>
      </c>
      <c r="R85" s="172">
        <f t="shared" si="46"/>
        <v>0</v>
      </c>
      <c r="S85" s="172">
        <f t="shared" si="47"/>
        <v>0</v>
      </c>
      <c r="T85" s="172">
        <f t="shared" si="48"/>
        <v>0</v>
      </c>
      <c r="U85" s="172">
        <f t="shared" si="49"/>
        <v>0</v>
      </c>
      <c r="V85" s="172">
        <f t="shared" si="50"/>
        <v>0</v>
      </c>
      <c r="W85" s="172">
        <f t="shared" si="51"/>
        <v>0</v>
      </c>
      <c r="X85" s="172">
        <f t="shared" si="52"/>
        <v>0</v>
      </c>
      <c r="Y85" s="172">
        <f t="shared" si="53"/>
        <v>0</v>
      </c>
      <c r="Z85" s="172">
        <f t="shared" si="54"/>
        <v>0</v>
      </c>
      <c r="AA85" s="172">
        <f t="shared" si="55"/>
        <v>0</v>
      </c>
      <c r="AB85" s="172">
        <f t="shared" si="56"/>
        <v>0</v>
      </c>
      <c r="AC85" s="121">
        <f t="shared" si="57"/>
        <v>0</v>
      </c>
      <c r="AD85" s="3">
        <f>'t1'!M85</f>
        <v>0</v>
      </c>
      <c r="AJ85" s="70"/>
      <c r="AK85" s="70"/>
      <c r="AL85" s="70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121">
        <f t="shared" si="58"/>
        <v>0</v>
      </c>
      <c r="BK85" s="3">
        <f>'t1'!AR85</f>
        <v>0</v>
      </c>
    </row>
    <row r="86" spans="1:63" ht="13.5" customHeight="1">
      <c r="A86" s="58" t="str">
        <f>'t1'!A86</f>
        <v>Oper.re prof.le di ii cat.pers. Inferm. Bs</v>
      </c>
      <c r="B86" s="74" t="str">
        <f>'t1'!B86</f>
        <v>S13052</v>
      </c>
      <c r="C86" s="171">
        <f t="shared" si="31"/>
        <v>68</v>
      </c>
      <c r="D86" s="171">
        <f t="shared" si="32"/>
        <v>0</v>
      </c>
      <c r="E86" s="171">
        <f t="shared" si="33"/>
        <v>0</v>
      </c>
      <c r="F86" s="172">
        <f t="shared" si="34"/>
        <v>0</v>
      </c>
      <c r="G86" s="172">
        <f t="shared" si="35"/>
        <v>0</v>
      </c>
      <c r="H86" s="172">
        <f t="shared" si="36"/>
        <v>0</v>
      </c>
      <c r="I86" s="172">
        <f t="shared" si="37"/>
        <v>0</v>
      </c>
      <c r="J86" s="172">
        <f t="shared" si="38"/>
        <v>599</v>
      </c>
      <c r="K86" s="172">
        <f t="shared" si="39"/>
        <v>0</v>
      </c>
      <c r="L86" s="172">
        <f t="shared" si="40"/>
        <v>0</v>
      </c>
      <c r="M86" s="172">
        <f t="shared" si="41"/>
        <v>0</v>
      </c>
      <c r="N86" s="172">
        <f t="shared" si="42"/>
        <v>0</v>
      </c>
      <c r="O86" s="172">
        <f t="shared" si="43"/>
        <v>0</v>
      </c>
      <c r="P86" s="172">
        <f t="shared" si="44"/>
        <v>0</v>
      </c>
      <c r="Q86" s="172">
        <f t="shared" si="45"/>
        <v>0</v>
      </c>
      <c r="R86" s="172">
        <f t="shared" si="46"/>
        <v>1023</v>
      </c>
      <c r="S86" s="172">
        <f t="shared" si="47"/>
        <v>0</v>
      </c>
      <c r="T86" s="172">
        <f t="shared" si="48"/>
        <v>0</v>
      </c>
      <c r="U86" s="172">
        <f t="shared" si="49"/>
        <v>244</v>
      </c>
      <c r="V86" s="172">
        <f t="shared" si="50"/>
        <v>0</v>
      </c>
      <c r="W86" s="172">
        <f t="shared" si="51"/>
        <v>0</v>
      </c>
      <c r="X86" s="172">
        <f t="shared" si="52"/>
        <v>0</v>
      </c>
      <c r="Y86" s="172">
        <f t="shared" si="53"/>
        <v>0</v>
      </c>
      <c r="Z86" s="172">
        <f t="shared" si="54"/>
        <v>0</v>
      </c>
      <c r="AA86" s="172">
        <f t="shared" si="55"/>
        <v>0</v>
      </c>
      <c r="AB86" s="172">
        <f t="shared" si="56"/>
        <v>0</v>
      </c>
      <c r="AC86" s="121">
        <f t="shared" si="57"/>
        <v>1934</v>
      </c>
      <c r="AD86" s="3">
        <f>'t1'!M86</f>
        <v>1</v>
      </c>
      <c r="AJ86" s="70">
        <v>68</v>
      </c>
      <c r="AK86" s="70"/>
      <c r="AL86" s="70"/>
      <c r="AM86" s="71"/>
      <c r="AN86" s="71"/>
      <c r="AO86" s="71"/>
      <c r="AP86" s="71"/>
      <c r="AQ86" s="71">
        <v>599</v>
      </c>
      <c r="AR86" s="71"/>
      <c r="AS86" s="71"/>
      <c r="AT86" s="71"/>
      <c r="AU86" s="71"/>
      <c r="AV86" s="71"/>
      <c r="AW86" s="71"/>
      <c r="AX86" s="71"/>
      <c r="AY86" s="71">
        <v>1023</v>
      </c>
      <c r="AZ86" s="71"/>
      <c r="BA86" s="71"/>
      <c r="BB86" s="71">
        <v>244</v>
      </c>
      <c r="BC86" s="71"/>
      <c r="BD86" s="71"/>
      <c r="BE86" s="71"/>
      <c r="BF86" s="71"/>
      <c r="BG86" s="71"/>
      <c r="BH86" s="71"/>
      <c r="BI86" s="71"/>
      <c r="BJ86" s="121">
        <f t="shared" si="58"/>
        <v>1934</v>
      </c>
      <c r="BK86" s="3">
        <f>'t1'!AR86</f>
        <v>0</v>
      </c>
    </row>
    <row r="87" spans="1:63" ht="13.5" customHeight="1">
      <c r="A87" s="58" t="str">
        <f>'t1'!A87</f>
        <v>Coll.re prof.le sanitario - pers. Tec. Senior - DS</v>
      </c>
      <c r="B87" s="74" t="str">
        <f>'t1'!B87</f>
        <v>S18864</v>
      </c>
      <c r="C87" s="171">
        <f t="shared" si="31"/>
        <v>1009</v>
      </c>
      <c r="D87" s="171">
        <f t="shared" si="32"/>
        <v>0</v>
      </c>
      <c r="E87" s="171">
        <f t="shared" si="33"/>
        <v>0</v>
      </c>
      <c r="F87" s="172">
        <f t="shared" si="34"/>
        <v>0</v>
      </c>
      <c r="G87" s="172">
        <f t="shared" si="35"/>
        <v>0</v>
      </c>
      <c r="H87" s="172">
        <f t="shared" si="36"/>
        <v>0</v>
      </c>
      <c r="I87" s="172">
        <f t="shared" si="37"/>
        <v>0</v>
      </c>
      <c r="J87" s="172">
        <f t="shared" si="38"/>
        <v>3718</v>
      </c>
      <c r="K87" s="172">
        <f t="shared" si="39"/>
        <v>0</v>
      </c>
      <c r="L87" s="172">
        <f t="shared" si="40"/>
        <v>0</v>
      </c>
      <c r="M87" s="172">
        <f t="shared" si="41"/>
        <v>0</v>
      </c>
      <c r="N87" s="172">
        <f t="shared" si="42"/>
        <v>0</v>
      </c>
      <c r="O87" s="172">
        <f t="shared" si="43"/>
        <v>0</v>
      </c>
      <c r="P87" s="172">
        <f t="shared" si="44"/>
        <v>0</v>
      </c>
      <c r="Q87" s="172">
        <f t="shared" si="45"/>
        <v>0</v>
      </c>
      <c r="R87" s="172">
        <f t="shared" si="46"/>
        <v>20963</v>
      </c>
      <c r="S87" s="172">
        <f t="shared" si="47"/>
        <v>0</v>
      </c>
      <c r="T87" s="172">
        <f t="shared" si="48"/>
        <v>0</v>
      </c>
      <c r="U87" s="172">
        <f t="shared" si="49"/>
        <v>612</v>
      </c>
      <c r="V87" s="172">
        <f t="shared" si="50"/>
        <v>6529</v>
      </c>
      <c r="W87" s="172">
        <f t="shared" si="51"/>
        <v>16685</v>
      </c>
      <c r="X87" s="172">
        <f t="shared" si="52"/>
        <v>0</v>
      </c>
      <c r="Y87" s="172">
        <f t="shared" si="53"/>
        <v>0</v>
      </c>
      <c r="Z87" s="172">
        <f t="shared" si="54"/>
        <v>0</v>
      </c>
      <c r="AA87" s="172">
        <f t="shared" si="55"/>
        <v>0</v>
      </c>
      <c r="AB87" s="172">
        <f t="shared" si="56"/>
        <v>1717</v>
      </c>
      <c r="AC87" s="121">
        <f t="shared" si="57"/>
        <v>51233</v>
      </c>
      <c r="AD87" s="3">
        <f>'t1'!M87</f>
        <v>1</v>
      </c>
      <c r="AJ87" s="70">
        <v>1009</v>
      </c>
      <c r="AK87" s="70"/>
      <c r="AL87" s="70"/>
      <c r="AM87" s="71"/>
      <c r="AN87" s="71"/>
      <c r="AO87" s="71"/>
      <c r="AP87" s="71"/>
      <c r="AQ87" s="71">
        <v>3718</v>
      </c>
      <c r="AR87" s="71"/>
      <c r="AS87" s="71"/>
      <c r="AT87" s="71"/>
      <c r="AU87" s="71"/>
      <c r="AV87" s="71"/>
      <c r="AW87" s="71"/>
      <c r="AX87" s="71"/>
      <c r="AY87" s="71">
        <v>20963</v>
      </c>
      <c r="AZ87" s="71"/>
      <c r="BA87" s="71"/>
      <c r="BB87" s="71">
        <v>612</v>
      </c>
      <c r="BC87" s="71">
        <v>6529</v>
      </c>
      <c r="BD87" s="71">
        <v>16685</v>
      </c>
      <c r="BE87" s="71"/>
      <c r="BF87" s="71"/>
      <c r="BG87" s="71"/>
      <c r="BH87" s="71"/>
      <c r="BI87" s="71">
        <v>1717</v>
      </c>
      <c r="BJ87" s="121">
        <f t="shared" si="58"/>
        <v>51233</v>
      </c>
      <c r="BK87" s="3">
        <f>'t1'!AR87</f>
        <v>0</v>
      </c>
    </row>
    <row r="88" spans="1:63" ht="13.5" customHeight="1">
      <c r="A88" s="58" t="str">
        <f>'t1'!A88</f>
        <v>Coll.re prof.le sanitario - pers. Tec.- D</v>
      </c>
      <c r="B88" s="74" t="str">
        <f>'t1'!B88</f>
        <v>S16021</v>
      </c>
      <c r="C88" s="171">
        <f t="shared" si="31"/>
        <v>55751</v>
      </c>
      <c r="D88" s="171">
        <f t="shared" si="32"/>
        <v>0</v>
      </c>
      <c r="E88" s="171">
        <f t="shared" si="33"/>
        <v>0</v>
      </c>
      <c r="F88" s="172">
        <f t="shared" si="34"/>
        <v>0</v>
      </c>
      <c r="G88" s="172">
        <f t="shared" si="35"/>
        <v>0</v>
      </c>
      <c r="H88" s="172">
        <f t="shared" si="36"/>
        <v>0</v>
      </c>
      <c r="I88" s="172">
        <f t="shared" si="37"/>
        <v>0</v>
      </c>
      <c r="J88" s="172">
        <f t="shared" si="38"/>
        <v>269875</v>
      </c>
      <c r="K88" s="172">
        <f t="shared" si="39"/>
        <v>0</v>
      </c>
      <c r="L88" s="172">
        <f t="shared" si="40"/>
        <v>0</v>
      </c>
      <c r="M88" s="172">
        <f t="shared" si="41"/>
        <v>97587</v>
      </c>
      <c r="N88" s="172">
        <f t="shared" si="42"/>
        <v>0</v>
      </c>
      <c r="O88" s="172">
        <f t="shared" si="43"/>
        <v>0</v>
      </c>
      <c r="P88" s="172">
        <f t="shared" si="44"/>
        <v>408596</v>
      </c>
      <c r="Q88" s="172">
        <f t="shared" si="45"/>
        <v>178303</v>
      </c>
      <c r="R88" s="172">
        <f t="shared" si="46"/>
        <v>1240671</v>
      </c>
      <c r="S88" s="172">
        <f t="shared" si="47"/>
        <v>0</v>
      </c>
      <c r="T88" s="172">
        <f t="shared" si="48"/>
        <v>0</v>
      </c>
      <c r="U88" s="172">
        <f t="shared" si="49"/>
        <v>91587</v>
      </c>
      <c r="V88" s="172">
        <f t="shared" si="50"/>
        <v>30422</v>
      </c>
      <c r="W88" s="172">
        <f t="shared" si="51"/>
        <v>36945</v>
      </c>
      <c r="X88" s="172">
        <f t="shared" si="52"/>
        <v>0</v>
      </c>
      <c r="Y88" s="172">
        <f t="shared" si="53"/>
        <v>0</v>
      </c>
      <c r="Z88" s="172">
        <f t="shared" si="54"/>
        <v>0</v>
      </c>
      <c r="AA88" s="172">
        <f t="shared" si="55"/>
        <v>0</v>
      </c>
      <c r="AB88" s="172">
        <f t="shared" si="56"/>
        <v>238315</v>
      </c>
      <c r="AC88" s="121">
        <f t="shared" si="57"/>
        <v>2648052</v>
      </c>
      <c r="AD88" s="3">
        <f>'t1'!M88</f>
        <v>1</v>
      </c>
      <c r="AJ88" s="70">
        <v>55751</v>
      </c>
      <c r="AK88" s="70"/>
      <c r="AL88" s="70"/>
      <c r="AM88" s="71"/>
      <c r="AN88" s="71"/>
      <c r="AO88" s="71"/>
      <c r="AP88" s="71"/>
      <c r="AQ88" s="71">
        <v>269875</v>
      </c>
      <c r="AR88" s="71"/>
      <c r="AS88" s="71"/>
      <c r="AT88" s="71">
        <v>97587</v>
      </c>
      <c r="AU88" s="71"/>
      <c r="AV88" s="71"/>
      <c r="AW88" s="71">
        <v>408596</v>
      </c>
      <c r="AX88" s="71">
        <v>178303</v>
      </c>
      <c r="AY88" s="71">
        <v>1240671</v>
      </c>
      <c r="AZ88" s="71"/>
      <c r="BA88" s="71"/>
      <c r="BB88" s="71">
        <v>91587</v>
      </c>
      <c r="BC88" s="71">
        <v>30422</v>
      </c>
      <c r="BD88" s="71">
        <v>36945</v>
      </c>
      <c r="BE88" s="71"/>
      <c r="BF88" s="71"/>
      <c r="BG88" s="71"/>
      <c r="BH88" s="71"/>
      <c r="BI88" s="71">
        <v>238315</v>
      </c>
      <c r="BJ88" s="121">
        <f t="shared" si="58"/>
        <v>2648052</v>
      </c>
      <c r="BK88" s="3">
        <f>'t1'!AR88</f>
        <v>0</v>
      </c>
    </row>
    <row r="89" spans="1:63" ht="13.5" customHeight="1">
      <c r="A89" s="58" t="str">
        <f>'t1'!A89</f>
        <v>Oper.re prof.le sanitario - pers. Tec.- C</v>
      </c>
      <c r="B89" s="74" t="str">
        <f>'t1'!B89</f>
        <v>S14054</v>
      </c>
      <c r="C89" s="171">
        <f t="shared" si="31"/>
        <v>0</v>
      </c>
      <c r="D89" s="171">
        <f t="shared" si="32"/>
        <v>0</v>
      </c>
      <c r="E89" s="171">
        <f t="shared" si="33"/>
        <v>0</v>
      </c>
      <c r="F89" s="172">
        <f t="shared" si="34"/>
        <v>0</v>
      </c>
      <c r="G89" s="172">
        <f t="shared" si="35"/>
        <v>0</v>
      </c>
      <c r="H89" s="172">
        <f t="shared" si="36"/>
        <v>0</v>
      </c>
      <c r="I89" s="172">
        <f t="shared" si="37"/>
        <v>0</v>
      </c>
      <c r="J89" s="172">
        <f t="shared" si="38"/>
        <v>0</v>
      </c>
      <c r="K89" s="172">
        <f t="shared" si="39"/>
        <v>0</v>
      </c>
      <c r="L89" s="172">
        <f t="shared" si="40"/>
        <v>0</v>
      </c>
      <c r="M89" s="172">
        <f t="shared" si="41"/>
        <v>0</v>
      </c>
      <c r="N89" s="172">
        <f t="shared" si="42"/>
        <v>0</v>
      </c>
      <c r="O89" s="172">
        <f t="shared" si="43"/>
        <v>0</v>
      </c>
      <c r="P89" s="172">
        <f t="shared" si="44"/>
        <v>0</v>
      </c>
      <c r="Q89" s="172">
        <f t="shared" si="45"/>
        <v>0</v>
      </c>
      <c r="R89" s="172">
        <f t="shared" si="46"/>
        <v>0</v>
      </c>
      <c r="S89" s="172">
        <f t="shared" si="47"/>
        <v>0</v>
      </c>
      <c r="T89" s="172">
        <f t="shared" si="48"/>
        <v>0</v>
      </c>
      <c r="U89" s="172">
        <f t="shared" si="49"/>
        <v>0</v>
      </c>
      <c r="V89" s="172">
        <f t="shared" si="50"/>
        <v>0</v>
      </c>
      <c r="W89" s="172">
        <f t="shared" si="51"/>
        <v>0</v>
      </c>
      <c r="X89" s="172">
        <f t="shared" si="52"/>
        <v>0</v>
      </c>
      <c r="Y89" s="172">
        <f t="shared" si="53"/>
        <v>0</v>
      </c>
      <c r="Z89" s="172">
        <f t="shared" si="54"/>
        <v>0</v>
      </c>
      <c r="AA89" s="172">
        <f t="shared" si="55"/>
        <v>0</v>
      </c>
      <c r="AB89" s="172">
        <f t="shared" si="56"/>
        <v>0</v>
      </c>
      <c r="AC89" s="121">
        <f t="shared" si="57"/>
        <v>0</v>
      </c>
      <c r="AD89" s="3">
        <f>'t1'!M89</f>
        <v>0</v>
      </c>
      <c r="AJ89" s="70"/>
      <c r="AK89" s="70"/>
      <c r="AL89" s="70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121">
        <f t="shared" si="58"/>
        <v>0</v>
      </c>
      <c r="BK89" s="3">
        <f>'t1'!AR89</f>
        <v>0</v>
      </c>
    </row>
    <row r="90" spans="1:63" ht="13.5" customHeight="1">
      <c r="A90" s="58" t="str">
        <f>'t1'!A90</f>
        <v>Coll.re prof.le sanitario - tecn. Della prev. Senior - DS</v>
      </c>
      <c r="B90" s="74" t="str">
        <f>'t1'!B90</f>
        <v>S18865</v>
      </c>
      <c r="C90" s="171">
        <f t="shared" si="31"/>
        <v>5179</v>
      </c>
      <c r="D90" s="171">
        <f t="shared" si="32"/>
        <v>0</v>
      </c>
      <c r="E90" s="171">
        <f t="shared" si="33"/>
        <v>0</v>
      </c>
      <c r="F90" s="172">
        <f t="shared" si="34"/>
        <v>0</v>
      </c>
      <c r="G90" s="172">
        <f t="shared" si="35"/>
        <v>0</v>
      </c>
      <c r="H90" s="172">
        <f t="shared" si="36"/>
        <v>0</v>
      </c>
      <c r="I90" s="172">
        <f t="shared" si="37"/>
        <v>0</v>
      </c>
      <c r="J90" s="172">
        <f t="shared" si="38"/>
        <v>2530</v>
      </c>
      <c r="K90" s="172">
        <f t="shared" si="39"/>
        <v>0</v>
      </c>
      <c r="L90" s="172">
        <f t="shared" si="40"/>
        <v>695</v>
      </c>
      <c r="M90" s="172">
        <f t="shared" si="41"/>
        <v>0</v>
      </c>
      <c r="N90" s="172">
        <f t="shared" si="42"/>
        <v>0</v>
      </c>
      <c r="O90" s="172">
        <f t="shared" si="43"/>
        <v>0</v>
      </c>
      <c r="P90" s="172">
        <f t="shared" si="44"/>
        <v>22449</v>
      </c>
      <c r="Q90" s="172">
        <f t="shared" si="45"/>
        <v>10852</v>
      </c>
      <c r="R90" s="172">
        <f t="shared" si="46"/>
        <v>134150</v>
      </c>
      <c r="S90" s="172">
        <f t="shared" si="47"/>
        <v>0</v>
      </c>
      <c r="T90" s="172">
        <f t="shared" si="48"/>
        <v>0</v>
      </c>
      <c r="U90" s="172">
        <f t="shared" si="49"/>
        <v>3226</v>
      </c>
      <c r="V90" s="172">
        <f t="shared" si="50"/>
        <v>76346</v>
      </c>
      <c r="W90" s="172">
        <f t="shared" si="51"/>
        <v>61905</v>
      </c>
      <c r="X90" s="172">
        <f t="shared" si="52"/>
        <v>0</v>
      </c>
      <c r="Y90" s="172">
        <f t="shared" si="53"/>
        <v>0</v>
      </c>
      <c r="Z90" s="172">
        <f t="shared" si="54"/>
        <v>0</v>
      </c>
      <c r="AA90" s="172">
        <f t="shared" si="55"/>
        <v>1054</v>
      </c>
      <c r="AB90" s="172">
        <f t="shared" si="56"/>
        <v>312</v>
      </c>
      <c r="AC90" s="121">
        <f t="shared" si="57"/>
        <v>318698</v>
      </c>
      <c r="AD90" s="3">
        <f>'t1'!M90</f>
        <v>1</v>
      </c>
      <c r="AJ90" s="70">
        <v>5179</v>
      </c>
      <c r="AK90" s="70"/>
      <c r="AL90" s="70"/>
      <c r="AM90" s="71"/>
      <c r="AN90" s="71"/>
      <c r="AO90" s="71"/>
      <c r="AP90" s="71"/>
      <c r="AQ90" s="71">
        <v>2530</v>
      </c>
      <c r="AR90" s="71"/>
      <c r="AS90" s="71">
        <v>695</v>
      </c>
      <c r="AT90" s="71"/>
      <c r="AU90" s="71"/>
      <c r="AV90" s="71"/>
      <c r="AW90" s="71">
        <v>22449</v>
      </c>
      <c r="AX90" s="71">
        <v>10852</v>
      </c>
      <c r="AY90" s="71">
        <v>134150</v>
      </c>
      <c r="AZ90" s="71"/>
      <c r="BA90" s="71"/>
      <c r="BB90" s="71">
        <v>3226</v>
      </c>
      <c r="BC90" s="71">
        <v>76346</v>
      </c>
      <c r="BD90" s="71">
        <v>61905</v>
      </c>
      <c r="BE90" s="71"/>
      <c r="BF90" s="71"/>
      <c r="BG90" s="71"/>
      <c r="BH90" s="71">
        <v>1054</v>
      </c>
      <c r="BI90" s="71">
        <v>312</v>
      </c>
      <c r="BJ90" s="121">
        <f t="shared" si="58"/>
        <v>318698</v>
      </c>
      <c r="BK90" s="3">
        <f>'t1'!AR90</f>
        <v>0</v>
      </c>
    </row>
    <row r="91" spans="1:63" ht="13.5" customHeight="1">
      <c r="A91" s="58" t="str">
        <f>'t1'!A91</f>
        <v>Coll.re prof.le sanitario - tecn. Della prev. - D</v>
      </c>
      <c r="B91" s="74" t="str">
        <f>'t1'!B91</f>
        <v>S16022</v>
      </c>
      <c r="C91" s="171">
        <f t="shared" si="31"/>
        <v>18356</v>
      </c>
      <c r="D91" s="171">
        <f t="shared" si="32"/>
        <v>0</v>
      </c>
      <c r="E91" s="171">
        <f t="shared" si="33"/>
        <v>0</v>
      </c>
      <c r="F91" s="172">
        <f t="shared" si="34"/>
        <v>0</v>
      </c>
      <c r="G91" s="172">
        <f t="shared" si="35"/>
        <v>0</v>
      </c>
      <c r="H91" s="172">
        <f t="shared" si="36"/>
        <v>0</v>
      </c>
      <c r="I91" s="172">
        <f t="shared" si="37"/>
        <v>0</v>
      </c>
      <c r="J91" s="172">
        <f t="shared" si="38"/>
        <v>25253</v>
      </c>
      <c r="K91" s="172">
        <f t="shared" si="39"/>
        <v>0</v>
      </c>
      <c r="L91" s="172">
        <f t="shared" si="40"/>
        <v>0</v>
      </c>
      <c r="M91" s="172">
        <f t="shared" si="41"/>
        <v>30743</v>
      </c>
      <c r="N91" s="172">
        <f t="shared" si="42"/>
        <v>0</v>
      </c>
      <c r="O91" s="172">
        <f t="shared" si="43"/>
        <v>0</v>
      </c>
      <c r="P91" s="172">
        <f t="shared" si="44"/>
        <v>71326</v>
      </c>
      <c r="Q91" s="172">
        <f t="shared" si="45"/>
        <v>34721</v>
      </c>
      <c r="R91" s="172">
        <f t="shared" si="46"/>
        <v>421385</v>
      </c>
      <c r="S91" s="172">
        <f t="shared" si="47"/>
        <v>0</v>
      </c>
      <c r="T91" s="172">
        <f t="shared" si="48"/>
        <v>0</v>
      </c>
      <c r="U91" s="172">
        <f t="shared" si="49"/>
        <v>22679</v>
      </c>
      <c r="V91" s="172">
        <f t="shared" si="50"/>
        <v>14428</v>
      </c>
      <c r="W91" s="172">
        <f t="shared" si="51"/>
        <v>11977</v>
      </c>
      <c r="X91" s="172">
        <f t="shared" si="52"/>
        <v>0</v>
      </c>
      <c r="Y91" s="172">
        <f t="shared" si="53"/>
        <v>0</v>
      </c>
      <c r="Z91" s="172">
        <f t="shared" si="54"/>
        <v>0</v>
      </c>
      <c r="AA91" s="172">
        <f t="shared" si="55"/>
        <v>1601</v>
      </c>
      <c r="AB91" s="172">
        <f t="shared" si="56"/>
        <v>4167</v>
      </c>
      <c r="AC91" s="121">
        <f t="shared" si="57"/>
        <v>656636</v>
      </c>
      <c r="AD91" s="3">
        <f>'t1'!M91</f>
        <v>1</v>
      </c>
      <c r="AJ91" s="70">
        <v>18356</v>
      </c>
      <c r="AK91" s="70"/>
      <c r="AL91" s="70"/>
      <c r="AM91" s="71"/>
      <c r="AN91" s="71"/>
      <c r="AO91" s="71"/>
      <c r="AP91" s="71"/>
      <c r="AQ91" s="71">
        <v>25253</v>
      </c>
      <c r="AR91" s="71"/>
      <c r="AS91" s="71"/>
      <c r="AT91" s="71">
        <v>30743</v>
      </c>
      <c r="AU91" s="71"/>
      <c r="AV91" s="71"/>
      <c r="AW91" s="71">
        <v>71326</v>
      </c>
      <c r="AX91" s="71">
        <v>34721</v>
      </c>
      <c r="AY91" s="71">
        <v>421385</v>
      </c>
      <c r="AZ91" s="71"/>
      <c r="BA91" s="71"/>
      <c r="BB91" s="71">
        <v>22679</v>
      </c>
      <c r="BC91" s="71">
        <v>14428</v>
      </c>
      <c r="BD91" s="71">
        <v>11977</v>
      </c>
      <c r="BE91" s="71"/>
      <c r="BF91" s="71"/>
      <c r="BG91" s="71"/>
      <c r="BH91" s="71">
        <v>1601</v>
      </c>
      <c r="BI91" s="71">
        <v>4167</v>
      </c>
      <c r="BJ91" s="121">
        <f t="shared" si="58"/>
        <v>656636</v>
      </c>
      <c r="BK91" s="3">
        <f>'t1'!AR91</f>
        <v>0</v>
      </c>
    </row>
    <row r="92" spans="1:63" ht="13.5" customHeight="1">
      <c r="A92" s="58" t="str">
        <f>'t1'!A92</f>
        <v>Oper.re prof.le sanitario - tecn. Della prev. - C</v>
      </c>
      <c r="B92" s="74" t="str">
        <f>'t1'!B92</f>
        <v>S14055</v>
      </c>
      <c r="C92" s="171">
        <f t="shared" si="31"/>
        <v>0</v>
      </c>
      <c r="D92" s="171">
        <f t="shared" si="32"/>
        <v>0</v>
      </c>
      <c r="E92" s="171">
        <f t="shared" si="33"/>
        <v>0</v>
      </c>
      <c r="F92" s="172">
        <f t="shared" si="34"/>
        <v>0</v>
      </c>
      <c r="G92" s="172">
        <f t="shared" si="35"/>
        <v>0</v>
      </c>
      <c r="H92" s="172">
        <f t="shared" si="36"/>
        <v>0</v>
      </c>
      <c r="I92" s="172">
        <f t="shared" si="37"/>
        <v>0</v>
      </c>
      <c r="J92" s="172">
        <f t="shared" si="38"/>
        <v>0</v>
      </c>
      <c r="K92" s="172">
        <f t="shared" si="39"/>
        <v>0</v>
      </c>
      <c r="L92" s="172">
        <f t="shared" si="40"/>
        <v>0</v>
      </c>
      <c r="M92" s="172">
        <f t="shared" si="41"/>
        <v>0</v>
      </c>
      <c r="N92" s="172">
        <f t="shared" si="42"/>
        <v>0</v>
      </c>
      <c r="O92" s="172">
        <f t="shared" si="43"/>
        <v>0</v>
      </c>
      <c r="P92" s="172">
        <f t="shared" si="44"/>
        <v>0</v>
      </c>
      <c r="Q92" s="172">
        <f t="shared" si="45"/>
        <v>0</v>
      </c>
      <c r="R92" s="172">
        <f t="shared" si="46"/>
        <v>0</v>
      </c>
      <c r="S92" s="172">
        <f t="shared" si="47"/>
        <v>0</v>
      </c>
      <c r="T92" s="172">
        <f t="shared" si="48"/>
        <v>0</v>
      </c>
      <c r="U92" s="172">
        <f t="shared" si="49"/>
        <v>0</v>
      </c>
      <c r="V92" s="172">
        <f t="shared" si="50"/>
        <v>0</v>
      </c>
      <c r="W92" s="172">
        <f t="shared" si="51"/>
        <v>0</v>
      </c>
      <c r="X92" s="172">
        <f t="shared" si="52"/>
        <v>0</v>
      </c>
      <c r="Y92" s="172">
        <f t="shared" si="53"/>
        <v>0</v>
      </c>
      <c r="Z92" s="172">
        <f t="shared" si="54"/>
        <v>0</v>
      </c>
      <c r="AA92" s="172">
        <f t="shared" si="55"/>
        <v>0</v>
      </c>
      <c r="AB92" s="172">
        <f t="shared" si="56"/>
        <v>0</v>
      </c>
      <c r="AC92" s="121">
        <f t="shared" si="57"/>
        <v>0</v>
      </c>
      <c r="AD92" s="3">
        <f>'t1'!M92</f>
        <v>0</v>
      </c>
      <c r="AJ92" s="70"/>
      <c r="AK92" s="70"/>
      <c r="AL92" s="70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121">
        <f t="shared" si="58"/>
        <v>0</v>
      </c>
      <c r="BK92" s="3">
        <f>'t1'!AR92</f>
        <v>0</v>
      </c>
    </row>
    <row r="93" spans="1:63" ht="13.5" customHeight="1">
      <c r="A93" s="58" t="str">
        <f>'t1'!A93</f>
        <v>Coll.re prof.le sanitario - pers. Della riabil. Senior - DS</v>
      </c>
      <c r="B93" s="74" t="str">
        <f>'t1'!B93</f>
        <v>S18866</v>
      </c>
      <c r="C93" s="171">
        <f t="shared" si="31"/>
        <v>2800</v>
      </c>
      <c r="D93" s="171">
        <f t="shared" si="32"/>
        <v>0</v>
      </c>
      <c r="E93" s="171">
        <f t="shared" si="33"/>
        <v>0</v>
      </c>
      <c r="F93" s="172">
        <f t="shared" si="34"/>
        <v>0</v>
      </c>
      <c r="G93" s="172">
        <f t="shared" si="35"/>
        <v>0</v>
      </c>
      <c r="H93" s="172">
        <f t="shared" si="36"/>
        <v>0</v>
      </c>
      <c r="I93" s="172">
        <f t="shared" si="37"/>
        <v>0</v>
      </c>
      <c r="J93" s="172">
        <f t="shared" si="38"/>
        <v>0</v>
      </c>
      <c r="K93" s="172">
        <f t="shared" si="39"/>
        <v>0</v>
      </c>
      <c r="L93" s="172">
        <f t="shared" si="40"/>
        <v>349</v>
      </c>
      <c r="M93" s="172">
        <f t="shared" si="41"/>
        <v>0</v>
      </c>
      <c r="N93" s="172">
        <f t="shared" si="42"/>
        <v>0</v>
      </c>
      <c r="O93" s="172">
        <f t="shared" si="43"/>
        <v>0</v>
      </c>
      <c r="P93" s="172">
        <f t="shared" si="44"/>
        <v>0</v>
      </c>
      <c r="Q93" s="172">
        <f t="shared" si="45"/>
        <v>1633</v>
      </c>
      <c r="R93" s="172">
        <f t="shared" si="46"/>
        <v>52087</v>
      </c>
      <c r="S93" s="172">
        <f t="shared" si="47"/>
        <v>0</v>
      </c>
      <c r="T93" s="172">
        <f t="shared" si="48"/>
        <v>0</v>
      </c>
      <c r="U93" s="172">
        <f t="shared" si="49"/>
        <v>2240</v>
      </c>
      <c r="V93" s="172">
        <f t="shared" si="50"/>
        <v>59955</v>
      </c>
      <c r="W93" s="172">
        <f t="shared" si="51"/>
        <v>40719</v>
      </c>
      <c r="X93" s="172">
        <f t="shared" si="52"/>
        <v>0</v>
      </c>
      <c r="Y93" s="172">
        <f t="shared" si="53"/>
        <v>0</v>
      </c>
      <c r="Z93" s="172">
        <f t="shared" si="54"/>
        <v>0</v>
      </c>
      <c r="AA93" s="172">
        <f t="shared" si="55"/>
        <v>666</v>
      </c>
      <c r="AB93" s="172">
        <f t="shared" si="56"/>
        <v>0</v>
      </c>
      <c r="AC93" s="121">
        <f t="shared" si="57"/>
        <v>160449</v>
      </c>
      <c r="AD93" s="3">
        <f>'t1'!M93</f>
        <v>1</v>
      </c>
      <c r="AJ93" s="70">
        <v>2800</v>
      </c>
      <c r="AK93" s="70"/>
      <c r="AL93" s="70"/>
      <c r="AM93" s="71"/>
      <c r="AN93" s="71"/>
      <c r="AO93" s="71"/>
      <c r="AP93" s="71"/>
      <c r="AQ93" s="71"/>
      <c r="AR93" s="71"/>
      <c r="AS93" s="71">
        <v>349</v>
      </c>
      <c r="AT93" s="71"/>
      <c r="AU93" s="71"/>
      <c r="AV93" s="71"/>
      <c r="AW93" s="71"/>
      <c r="AX93" s="71">
        <v>1633</v>
      </c>
      <c r="AY93" s="71">
        <v>52087</v>
      </c>
      <c r="AZ93" s="71"/>
      <c r="BA93" s="71"/>
      <c r="BB93" s="71">
        <v>2240</v>
      </c>
      <c r="BC93" s="71">
        <v>59955</v>
      </c>
      <c r="BD93" s="71">
        <v>40719</v>
      </c>
      <c r="BE93" s="71"/>
      <c r="BF93" s="71"/>
      <c r="BG93" s="71"/>
      <c r="BH93" s="71">
        <v>666</v>
      </c>
      <c r="BI93" s="71"/>
      <c r="BJ93" s="121">
        <f t="shared" si="58"/>
        <v>160449</v>
      </c>
      <c r="BK93" s="3">
        <f>'t1'!AR93</f>
        <v>0</v>
      </c>
    </row>
    <row r="94" spans="1:63" ht="13.5" customHeight="1">
      <c r="A94" s="58" t="str">
        <f>'t1'!A94</f>
        <v>Coll.re prof.le sanitario - pers. Della riabil. - D</v>
      </c>
      <c r="B94" s="74" t="str">
        <f>'t1'!B94</f>
        <v>S16019</v>
      </c>
      <c r="C94" s="171">
        <f t="shared" si="31"/>
        <v>35730</v>
      </c>
      <c r="D94" s="171">
        <f t="shared" si="32"/>
        <v>0</v>
      </c>
      <c r="E94" s="171">
        <f t="shared" si="33"/>
        <v>0</v>
      </c>
      <c r="F94" s="172">
        <f t="shared" si="34"/>
        <v>0</v>
      </c>
      <c r="G94" s="172">
        <f t="shared" si="35"/>
        <v>0</v>
      </c>
      <c r="H94" s="172">
        <f t="shared" si="36"/>
        <v>0</v>
      </c>
      <c r="I94" s="172">
        <f t="shared" si="37"/>
        <v>0</v>
      </c>
      <c r="J94" s="172">
        <f t="shared" si="38"/>
        <v>0</v>
      </c>
      <c r="K94" s="172">
        <f t="shared" si="39"/>
        <v>0</v>
      </c>
      <c r="L94" s="172">
        <f t="shared" si="40"/>
        <v>0</v>
      </c>
      <c r="M94" s="172">
        <f t="shared" si="41"/>
        <v>38389</v>
      </c>
      <c r="N94" s="172">
        <f t="shared" si="42"/>
        <v>0</v>
      </c>
      <c r="O94" s="172">
        <f t="shared" si="43"/>
        <v>0</v>
      </c>
      <c r="P94" s="172">
        <f t="shared" si="44"/>
        <v>6848</v>
      </c>
      <c r="Q94" s="172">
        <f t="shared" si="45"/>
        <v>0</v>
      </c>
      <c r="R94" s="172">
        <f t="shared" si="46"/>
        <v>622030</v>
      </c>
      <c r="S94" s="172">
        <f t="shared" si="47"/>
        <v>0</v>
      </c>
      <c r="T94" s="172">
        <f t="shared" si="48"/>
        <v>0</v>
      </c>
      <c r="U94" s="172">
        <f t="shared" si="49"/>
        <v>53562</v>
      </c>
      <c r="V94" s="172">
        <f t="shared" si="50"/>
        <v>27563</v>
      </c>
      <c r="W94" s="172">
        <f t="shared" si="51"/>
        <v>18932</v>
      </c>
      <c r="X94" s="172">
        <f t="shared" si="52"/>
        <v>0</v>
      </c>
      <c r="Y94" s="172">
        <f t="shared" si="53"/>
        <v>0</v>
      </c>
      <c r="Z94" s="172">
        <f t="shared" si="54"/>
        <v>0</v>
      </c>
      <c r="AA94" s="172">
        <f t="shared" si="55"/>
        <v>50835</v>
      </c>
      <c r="AB94" s="172">
        <f t="shared" si="56"/>
        <v>3691</v>
      </c>
      <c r="AC94" s="121">
        <f t="shared" si="57"/>
        <v>857580</v>
      </c>
      <c r="AD94" s="3">
        <f>'t1'!M94</f>
        <v>1</v>
      </c>
      <c r="AJ94" s="70">
        <v>35730</v>
      </c>
      <c r="AK94" s="70"/>
      <c r="AL94" s="70"/>
      <c r="AM94" s="71"/>
      <c r="AN94" s="71"/>
      <c r="AO94" s="71"/>
      <c r="AP94" s="71"/>
      <c r="AQ94" s="71"/>
      <c r="AR94" s="71"/>
      <c r="AS94" s="71"/>
      <c r="AT94" s="71">
        <v>38389</v>
      </c>
      <c r="AU94" s="71"/>
      <c r="AV94" s="71"/>
      <c r="AW94" s="71">
        <v>6848</v>
      </c>
      <c r="AX94" s="71"/>
      <c r="AY94" s="71">
        <v>622030</v>
      </c>
      <c r="AZ94" s="71"/>
      <c r="BA94" s="71"/>
      <c r="BB94" s="71">
        <v>53562</v>
      </c>
      <c r="BC94" s="71">
        <v>27563</v>
      </c>
      <c r="BD94" s="71">
        <v>18932</v>
      </c>
      <c r="BE94" s="71"/>
      <c r="BF94" s="71"/>
      <c r="BG94" s="71"/>
      <c r="BH94" s="71">
        <v>50835</v>
      </c>
      <c r="BI94" s="71">
        <v>3691</v>
      </c>
      <c r="BJ94" s="121">
        <f t="shared" si="58"/>
        <v>857580</v>
      </c>
      <c r="BK94" s="3">
        <f>'t1'!AR94</f>
        <v>0</v>
      </c>
    </row>
    <row r="95" spans="1:63" ht="13.5" customHeight="1">
      <c r="A95" s="58" t="str">
        <f>'t1'!A95</f>
        <v>Oper.re prof.le di ii cat. Con funz. Di riabil. Senior - C</v>
      </c>
      <c r="B95" s="74" t="str">
        <f>'t1'!B95</f>
        <v>S14S51</v>
      </c>
      <c r="C95" s="171">
        <f t="shared" si="31"/>
        <v>0</v>
      </c>
      <c r="D95" s="171">
        <f t="shared" si="32"/>
        <v>0</v>
      </c>
      <c r="E95" s="171">
        <f t="shared" si="33"/>
        <v>0</v>
      </c>
      <c r="F95" s="172">
        <f t="shared" si="34"/>
        <v>0</v>
      </c>
      <c r="G95" s="172">
        <f t="shared" si="35"/>
        <v>0</v>
      </c>
      <c r="H95" s="172">
        <f t="shared" si="36"/>
        <v>0</v>
      </c>
      <c r="I95" s="172">
        <f t="shared" si="37"/>
        <v>0</v>
      </c>
      <c r="J95" s="172">
        <f t="shared" si="38"/>
        <v>0</v>
      </c>
      <c r="K95" s="172">
        <f t="shared" si="39"/>
        <v>0</v>
      </c>
      <c r="L95" s="172">
        <f t="shared" si="40"/>
        <v>0</v>
      </c>
      <c r="M95" s="172">
        <f t="shared" si="41"/>
        <v>0</v>
      </c>
      <c r="N95" s="172">
        <f t="shared" si="42"/>
        <v>0</v>
      </c>
      <c r="O95" s="172">
        <f t="shared" si="43"/>
        <v>0</v>
      </c>
      <c r="P95" s="172">
        <f t="shared" si="44"/>
        <v>0</v>
      </c>
      <c r="Q95" s="172">
        <f t="shared" si="45"/>
        <v>0</v>
      </c>
      <c r="R95" s="172">
        <f t="shared" si="46"/>
        <v>0</v>
      </c>
      <c r="S95" s="172">
        <f t="shared" si="47"/>
        <v>0</v>
      </c>
      <c r="T95" s="172">
        <f t="shared" si="48"/>
        <v>0</v>
      </c>
      <c r="U95" s="172">
        <f t="shared" si="49"/>
        <v>0</v>
      </c>
      <c r="V95" s="172">
        <f t="shared" si="50"/>
        <v>0</v>
      </c>
      <c r="W95" s="172">
        <f t="shared" si="51"/>
        <v>0</v>
      </c>
      <c r="X95" s="172">
        <f t="shared" si="52"/>
        <v>0</v>
      </c>
      <c r="Y95" s="172">
        <f t="shared" si="53"/>
        <v>0</v>
      </c>
      <c r="Z95" s="172">
        <f t="shared" si="54"/>
        <v>0</v>
      </c>
      <c r="AA95" s="172">
        <f t="shared" si="55"/>
        <v>0</v>
      </c>
      <c r="AB95" s="172">
        <f t="shared" si="56"/>
        <v>0</v>
      </c>
      <c r="AC95" s="121">
        <f t="shared" si="57"/>
        <v>0</v>
      </c>
      <c r="AD95" s="3">
        <f>'t1'!M95</f>
        <v>0</v>
      </c>
      <c r="AJ95" s="70"/>
      <c r="AK95" s="70"/>
      <c r="AL95" s="70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121">
        <f t="shared" si="58"/>
        <v>0</v>
      </c>
      <c r="BK95" s="3">
        <f>'t1'!AR95</f>
        <v>0</v>
      </c>
    </row>
    <row r="96" spans="1:63" ht="13.5" customHeight="1">
      <c r="A96" s="58" t="str">
        <f>'t1'!A96</f>
        <v>Oper.re prof.le sanitario - pers. Della riabil. - C</v>
      </c>
      <c r="B96" s="74" t="str">
        <f>'t1'!B96</f>
        <v>S14053</v>
      </c>
      <c r="C96" s="171">
        <f t="shared" si="31"/>
        <v>0</v>
      </c>
      <c r="D96" s="171">
        <f t="shared" si="32"/>
        <v>0</v>
      </c>
      <c r="E96" s="171">
        <f t="shared" si="33"/>
        <v>0</v>
      </c>
      <c r="F96" s="172">
        <f t="shared" si="34"/>
        <v>0</v>
      </c>
      <c r="G96" s="172">
        <f t="shared" si="35"/>
        <v>0</v>
      </c>
      <c r="H96" s="172">
        <f t="shared" si="36"/>
        <v>0</v>
      </c>
      <c r="I96" s="172">
        <f t="shared" si="37"/>
        <v>0</v>
      </c>
      <c r="J96" s="172">
        <f t="shared" si="38"/>
        <v>0</v>
      </c>
      <c r="K96" s="172">
        <f t="shared" si="39"/>
        <v>0</v>
      </c>
      <c r="L96" s="172">
        <f t="shared" si="40"/>
        <v>0</v>
      </c>
      <c r="M96" s="172">
        <f t="shared" si="41"/>
        <v>0</v>
      </c>
      <c r="N96" s="172">
        <f t="shared" si="42"/>
        <v>0</v>
      </c>
      <c r="O96" s="172">
        <f t="shared" si="43"/>
        <v>0</v>
      </c>
      <c r="P96" s="172">
        <f t="shared" si="44"/>
        <v>0</v>
      </c>
      <c r="Q96" s="172">
        <f t="shared" si="45"/>
        <v>0</v>
      </c>
      <c r="R96" s="172">
        <f t="shared" si="46"/>
        <v>0</v>
      </c>
      <c r="S96" s="172">
        <f t="shared" si="47"/>
        <v>0</v>
      </c>
      <c r="T96" s="172">
        <f t="shared" si="48"/>
        <v>0</v>
      </c>
      <c r="U96" s="172">
        <f t="shared" si="49"/>
        <v>0</v>
      </c>
      <c r="V96" s="172">
        <f t="shared" si="50"/>
        <v>0</v>
      </c>
      <c r="W96" s="172">
        <f t="shared" si="51"/>
        <v>0</v>
      </c>
      <c r="X96" s="172">
        <f t="shared" si="52"/>
        <v>0</v>
      </c>
      <c r="Y96" s="172">
        <f t="shared" si="53"/>
        <v>0</v>
      </c>
      <c r="Z96" s="172">
        <f t="shared" si="54"/>
        <v>0</v>
      </c>
      <c r="AA96" s="172">
        <f t="shared" si="55"/>
        <v>0</v>
      </c>
      <c r="AB96" s="172">
        <f t="shared" si="56"/>
        <v>0</v>
      </c>
      <c r="AC96" s="121">
        <f t="shared" si="57"/>
        <v>0</v>
      </c>
      <c r="AD96" s="3">
        <f>'t1'!M96</f>
        <v>0</v>
      </c>
      <c r="AJ96" s="70"/>
      <c r="AK96" s="70"/>
      <c r="AL96" s="70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121">
        <f t="shared" si="58"/>
        <v>0</v>
      </c>
      <c r="BK96" s="3">
        <f>'t1'!AR96</f>
        <v>0</v>
      </c>
    </row>
    <row r="97" spans="1:63" ht="13.5" customHeight="1">
      <c r="A97" s="58" t="str">
        <f>'t1'!A97</f>
        <v>Oper.re prof.le di II cat. Con funz. Di riabil. - BS</v>
      </c>
      <c r="B97" s="74" t="str">
        <f>'t1'!B97</f>
        <v>S13051</v>
      </c>
      <c r="C97" s="171">
        <f t="shared" si="31"/>
        <v>0</v>
      </c>
      <c r="D97" s="171">
        <f t="shared" si="32"/>
        <v>0</v>
      </c>
      <c r="E97" s="171">
        <f t="shared" si="33"/>
        <v>0</v>
      </c>
      <c r="F97" s="172">
        <f t="shared" si="34"/>
        <v>0</v>
      </c>
      <c r="G97" s="172">
        <f t="shared" si="35"/>
        <v>0</v>
      </c>
      <c r="H97" s="172">
        <f t="shared" si="36"/>
        <v>0</v>
      </c>
      <c r="I97" s="172">
        <f t="shared" si="37"/>
        <v>0</v>
      </c>
      <c r="J97" s="172">
        <f t="shared" si="38"/>
        <v>0</v>
      </c>
      <c r="K97" s="172">
        <f t="shared" si="39"/>
        <v>0</v>
      </c>
      <c r="L97" s="172">
        <f t="shared" si="40"/>
        <v>0</v>
      </c>
      <c r="M97" s="172">
        <f t="shared" si="41"/>
        <v>0</v>
      </c>
      <c r="N97" s="172">
        <f t="shared" si="42"/>
        <v>0</v>
      </c>
      <c r="O97" s="172">
        <f t="shared" si="43"/>
        <v>0</v>
      </c>
      <c r="P97" s="172">
        <f t="shared" si="44"/>
        <v>0</v>
      </c>
      <c r="Q97" s="172">
        <f t="shared" si="45"/>
        <v>0</v>
      </c>
      <c r="R97" s="172">
        <f t="shared" si="46"/>
        <v>0</v>
      </c>
      <c r="S97" s="172">
        <f t="shared" si="47"/>
        <v>0</v>
      </c>
      <c r="T97" s="172">
        <f t="shared" si="48"/>
        <v>0</v>
      </c>
      <c r="U97" s="172">
        <f t="shared" si="49"/>
        <v>0</v>
      </c>
      <c r="V97" s="172">
        <f t="shared" si="50"/>
        <v>0</v>
      </c>
      <c r="W97" s="172">
        <f t="shared" si="51"/>
        <v>0</v>
      </c>
      <c r="X97" s="172">
        <f t="shared" si="52"/>
        <v>0</v>
      </c>
      <c r="Y97" s="172">
        <f t="shared" si="53"/>
        <v>0</v>
      </c>
      <c r="Z97" s="172">
        <f t="shared" si="54"/>
        <v>0</v>
      </c>
      <c r="AA97" s="172">
        <f t="shared" si="55"/>
        <v>0</v>
      </c>
      <c r="AB97" s="172">
        <f t="shared" si="56"/>
        <v>0</v>
      </c>
      <c r="AC97" s="121">
        <f t="shared" si="57"/>
        <v>0</v>
      </c>
      <c r="AD97" s="3">
        <f>'t1'!M97</f>
        <v>0</v>
      </c>
      <c r="AJ97" s="70"/>
      <c r="AK97" s="70"/>
      <c r="AL97" s="70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121">
        <f t="shared" si="58"/>
        <v>0</v>
      </c>
      <c r="BK97" s="3">
        <f>'t1'!AR97</f>
        <v>0</v>
      </c>
    </row>
    <row r="98" spans="1:63" ht="13.5" customHeight="1">
      <c r="A98" s="58" t="str">
        <f>'t1'!A98</f>
        <v>Profilo atipico ruolo sanitario</v>
      </c>
      <c r="B98" s="74" t="str">
        <f>'t1'!B98</f>
        <v>S00062</v>
      </c>
      <c r="C98" s="171">
        <f t="shared" si="31"/>
        <v>0</v>
      </c>
      <c r="D98" s="171">
        <f t="shared" si="32"/>
        <v>0</v>
      </c>
      <c r="E98" s="171">
        <f t="shared" si="33"/>
        <v>0</v>
      </c>
      <c r="F98" s="172">
        <f t="shared" si="34"/>
        <v>0</v>
      </c>
      <c r="G98" s="172">
        <f t="shared" si="35"/>
        <v>0</v>
      </c>
      <c r="H98" s="172">
        <f t="shared" si="36"/>
        <v>0</v>
      </c>
      <c r="I98" s="172">
        <f t="shared" si="37"/>
        <v>0</v>
      </c>
      <c r="J98" s="172">
        <f t="shared" si="38"/>
        <v>0</v>
      </c>
      <c r="K98" s="172">
        <f t="shared" si="39"/>
        <v>0</v>
      </c>
      <c r="L98" s="172">
        <f t="shared" si="40"/>
        <v>0</v>
      </c>
      <c r="M98" s="172">
        <f t="shared" si="41"/>
        <v>0</v>
      </c>
      <c r="N98" s="172">
        <f t="shared" si="42"/>
        <v>0</v>
      </c>
      <c r="O98" s="172">
        <f t="shared" si="43"/>
        <v>0</v>
      </c>
      <c r="P98" s="172">
        <f t="shared" si="44"/>
        <v>0</v>
      </c>
      <c r="Q98" s="172">
        <f t="shared" si="45"/>
        <v>0</v>
      </c>
      <c r="R98" s="172">
        <f t="shared" si="46"/>
        <v>0</v>
      </c>
      <c r="S98" s="172">
        <f t="shared" si="47"/>
        <v>0</v>
      </c>
      <c r="T98" s="172">
        <f t="shared" si="48"/>
        <v>0</v>
      </c>
      <c r="U98" s="172">
        <f t="shared" si="49"/>
        <v>0</v>
      </c>
      <c r="V98" s="172">
        <f t="shared" si="50"/>
        <v>0</v>
      </c>
      <c r="W98" s="172">
        <f t="shared" si="51"/>
        <v>0</v>
      </c>
      <c r="X98" s="172">
        <f t="shared" si="52"/>
        <v>0</v>
      </c>
      <c r="Y98" s="172">
        <f t="shared" si="53"/>
        <v>0</v>
      </c>
      <c r="Z98" s="172">
        <f t="shared" si="54"/>
        <v>0</v>
      </c>
      <c r="AA98" s="172">
        <f t="shared" si="55"/>
        <v>0</v>
      </c>
      <c r="AB98" s="172">
        <f t="shared" si="56"/>
        <v>0</v>
      </c>
      <c r="AC98" s="121">
        <f t="shared" si="57"/>
        <v>0</v>
      </c>
      <c r="AD98" s="3">
        <f>'t1'!M98</f>
        <v>0</v>
      </c>
      <c r="AJ98" s="70"/>
      <c r="AK98" s="70"/>
      <c r="AL98" s="70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121">
        <f t="shared" si="58"/>
        <v>0</v>
      </c>
      <c r="BK98" s="3">
        <f>'t1'!AR98</f>
        <v>0</v>
      </c>
    </row>
    <row r="99" spans="1:63" ht="13.5" customHeight="1">
      <c r="A99" s="58" t="str">
        <f>'t1'!A99</f>
        <v>Avvocato dirig. Con incarico di struttura complessa</v>
      </c>
      <c r="B99" s="74" t="str">
        <f>'t1'!B99</f>
        <v>PD0010</v>
      </c>
      <c r="C99" s="171">
        <f t="shared" si="31"/>
        <v>0</v>
      </c>
      <c r="D99" s="171">
        <f t="shared" si="32"/>
        <v>0</v>
      </c>
      <c r="E99" s="171">
        <f t="shared" si="33"/>
        <v>0</v>
      </c>
      <c r="F99" s="172">
        <f t="shared" si="34"/>
        <v>0</v>
      </c>
      <c r="G99" s="172">
        <f t="shared" si="35"/>
        <v>0</v>
      </c>
      <c r="H99" s="172">
        <f t="shared" si="36"/>
        <v>0</v>
      </c>
      <c r="I99" s="172">
        <f t="shared" si="37"/>
        <v>0</v>
      </c>
      <c r="J99" s="172">
        <f t="shared" si="38"/>
        <v>0</v>
      </c>
      <c r="K99" s="172">
        <f t="shared" si="39"/>
        <v>0</v>
      </c>
      <c r="L99" s="172">
        <f t="shared" si="40"/>
        <v>0</v>
      </c>
      <c r="M99" s="172">
        <f t="shared" si="41"/>
        <v>0</v>
      </c>
      <c r="N99" s="172">
        <f t="shared" si="42"/>
        <v>0</v>
      </c>
      <c r="O99" s="172">
        <f t="shared" si="43"/>
        <v>0</v>
      </c>
      <c r="P99" s="172">
        <f t="shared" si="44"/>
        <v>0</v>
      </c>
      <c r="Q99" s="172">
        <f t="shared" si="45"/>
        <v>0</v>
      </c>
      <c r="R99" s="172">
        <f t="shared" si="46"/>
        <v>0</v>
      </c>
      <c r="S99" s="172">
        <f t="shared" si="47"/>
        <v>0</v>
      </c>
      <c r="T99" s="172">
        <f t="shared" si="48"/>
        <v>0</v>
      </c>
      <c r="U99" s="172">
        <f t="shared" si="49"/>
        <v>0</v>
      </c>
      <c r="V99" s="172">
        <f t="shared" si="50"/>
        <v>0</v>
      </c>
      <c r="W99" s="172">
        <f t="shared" si="51"/>
        <v>0</v>
      </c>
      <c r="X99" s="172">
        <f t="shared" si="52"/>
        <v>0</v>
      </c>
      <c r="Y99" s="172">
        <f t="shared" si="53"/>
        <v>0</v>
      </c>
      <c r="Z99" s="172">
        <f t="shared" si="54"/>
        <v>0</v>
      </c>
      <c r="AA99" s="172">
        <f t="shared" si="55"/>
        <v>0</v>
      </c>
      <c r="AB99" s="172">
        <f t="shared" si="56"/>
        <v>0</v>
      </c>
      <c r="AC99" s="121">
        <f t="shared" si="57"/>
        <v>0</v>
      </c>
      <c r="AD99" s="3">
        <f>'t1'!M99</f>
        <v>0</v>
      </c>
      <c r="AJ99" s="70"/>
      <c r="AK99" s="70"/>
      <c r="AL99" s="70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121">
        <f t="shared" si="58"/>
        <v>0</v>
      </c>
      <c r="BK99" s="3">
        <f>'t1'!AR99</f>
        <v>0</v>
      </c>
    </row>
    <row r="100" spans="1:63" ht="13.5" customHeight="1">
      <c r="A100" s="58" t="str">
        <f>'t1'!A100</f>
        <v>Avvocato dirig. Con incarico di struttura semplice</v>
      </c>
      <c r="B100" s="74" t="str">
        <f>'t1'!B100</f>
        <v>PD0S09</v>
      </c>
      <c r="C100" s="171">
        <f t="shared" si="31"/>
        <v>472</v>
      </c>
      <c r="D100" s="171">
        <f t="shared" si="32"/>
        <v>0</v>
      </c>
      <c r="E100" s="171">
        <f t="shared" si="33"/>
        <v>0</v>
      </c>
      <c r="F100" s="172">
        <f t="shared" si="34"/>
        <v>604</v>
      </c>
      <c r="G100" s="172">
        <f t="shared" si="35"/>
        <v>13280</v>
      </c>
      <c r="H100" s="172">
        <f t="shared" si="36"/>
        <v>12138</v>
      </c>
      <c r="I100" s="172">
        <f t="shared" si="37"/>
        <v>0</v>
      </c>
      <c r="J100" s="172">
        <f t="shared" si="38"/>
        <v>0</v>
      </c>
      <c r="K100" s="172">
        <f t="shared" si="39"/>
        <v>0</v>
      </c>
      <c r="L100" s="172">
        <f t="shared" si="40"/>
        <v>0</v>
      </c>
      <c r="M100" s="172">
        <f t="shared" si="41"/>
        <v>0</v>
      </c>
      <c r="N100" s="172">
        <f t="shared" si="42"/>
        <v>0</v>
      </c>
      <c r="O100" s="172">
        <f t="shared" si="43"/>
        <v>0</v>
      </c>
      <c r="P100" s="172">
        <f t="shared" si="44"/>
        <v>0</v>
      </c>
      <c r="Q100" s="172">
        <f t="shared" si="45"/>
        <v>0</v>
      </c>
      <c r="R100" s="172">
        <f t="shared" si="46"/>
        <v>0</v>
      </c>
      <c r="S100" s="172">
        <f t="shared" si="47"/>
        <v>0</v>
      </c>
      <c r="T100" s="172">
        <f t="shared" si="48"/>
        <v>10364</v>
      </c>
      <c r="U100" s="172">
        <f t="shared" si="49"/>
        <v>0</v>
      </c>
      <c r="V100" s="172">
        <f t="shared" si="50"/>
        <v>0</v>
      </c>
      <c r="W100" s="172">
        <f t="shared" si="51"/>
        <v>0</v>
      </c>
      <c r="X100" s="172">
        <f t="shared" si="52"/>
        <v>0</v>
      </c>
      <c r="Y100" s="172">
        <f t="shared" si="53"/>
        <v>0</v>
      </c>
      <c r="Z100" s="172">
        <f t="shared" si="54"/>
        <v>0</v>
      </c>
      <c r="AA100" s="172">
        <f t="shared" si="55"/>
        <v>0</v>
      </c>
      <c r="AB100" s="172">
        <f t="shared" si="56"/>
        <v>0</v>
      </c>
      <c r="AC100" s="121">
        <f t="shared" si="57"/>
        <v>36858</v>
      </c>
      <c r="AD100" s="3">
        <f>'t1'!M100</f>
        <v>1</v>
      </c>
      <c r="AJ100" s="70">
        <v>472</v>
      </c>
      <c r="AK100" s="70"/>
      <c r="AL100" s="70"/>
      <c r="AM100" s="71">
        <v>604</v>
      </c>
      <c r="AN100" s="71">
        <v>13280</v>
      </c>
      <c r="AO100" s="71">
        <v>12138</v>
      </c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>
        <v>10364</v>
      </c>
      <c r="BB100" s="71"/>
      <c r="BC100" s="71"/>
      <c r="BD100" s="71"/>
      <c r="BE100" s="71"/>
      <c r="BF100" s="71"/>
      <c r="BG100" s="71"/>
      <c r="BH100" s="71"/>
      <c r="BI100" s="71"/>
      <c r="BJ100" s="121">
        <f t="shared" si="58"/>
        <v>36858</v>
      </c>
      <c r="BK100" s="3">
        <f>'t1'!AR100</f>
        <v>0</v>
      </c>
    </row>
    <row r="101" spans="1:63" ht="13.5" customHeight="1">
      <c r="A101" s="58" t="str">
        <f>'t1'!A101</f>
        <v>Avvocato dirig. Con altri incar.prof.li</v>
      </c>
      <c r="B101" s="74" t="str">
        <f>'t1'!B101</f>
        <v>PD0A09</v>
      </c>
      <c r="C101" s="171">
        <f t="shared" si="31"/>
        <v>0</v>
      </c>
      <c r="D101" s="171">
        <f t="shared" si="32"/>
        <v>0</v>
      </c>
      <c r="E101" s="171">
        <f t="shared" si="33"/>
        <v>0</v>
      </c>
      <c r="F101" s="172">
        <f t="shared" si="34"/>
        <v>0</v>
      </c>
      <c r="G101" s="172">
        <f t="shared" si="35"/>
        <v>0</v>
      </c>
      <c r="H101" s="172">
        <f t="shared" si="36"/>
        <v>0</v>
      </c>
      <c r="I101" s="172">
        <f t="shared" si="37"/>
        <v>0</v>
      </c>
      <c r="J101" s="172">
        <f t="shared" si="38"/>
        <v>0</v>
      </c>
      <c r="K101" s="172">
        <f t="shared" si="39"/>
        <v>0</v>
      </c>
      <c r="L101" s="172">
        <f t="shared" si="40"/>
        <v>0</v>
      </c>
      <c r="M101" s="172">
        <f t="shared" si="41"/>
        <v>0</v>
      </c>
      <c r="N101" s="172">
        <f t="shared" si="42"/>
        <v>0</v>
      </c>
      <c r="O101" s="172">
        <f t="shared" si="43"/>
        <v>0</v>
      </c>
      <c r="P101" s="172">
        <f t="shared" si="44"/>
        <v>0</v>
      </c>
      <c r="Q101" s="172">
        <f t="shared" si="45"/>
        <v>0</v>
      </c>
      <c r="R101" s="172">
        <f t="shared" si="46"/>
        <v>0</v>
      </c>
      <c r="S101" s="172">
        <f t="shared" si="47"/>
        <v>0</v>
      </c>
      <c r="T101" s="172">
        <f t="shared" si="48"/>
        <v>0</v>
      </c>
      <c r="U101" s="172">
        <f t="shared" si="49"/>
        <v>0</v>
      </c>
      <c r="V101" s="172">
        <f t="shared" si="50"/>
        <v>0</v>
      </c>
      <c r="W101" s="172">
        <f t="shared" si="51"/>
        <v>0</v>
      </c>
      <c r="X101" s="172">
        <f t="shared" si="52"/>
        <v>0</v>
      </c>
      <c r="Y101" s="172">
        <f t="shared" si="53"/>
        <v>0</v>
      </c>
      <c r="Z101" s="172">
        <f t="shared" si="54"/>
        <v>0</v>
      </c>
      <c r="AA101" s="172">
        <f t="shared" si="55"/>
        <v>0</v>
      </c>
      <c r="AB101" s="172">
        <f t="shared" si="56"/>
        <v>0</v>
      </c>
      <c r="AC101" s="121">
        <f t="shared" si="57"/>
        <v>0</v>
      </c>
      <c r="AD101" s="3">
        <f>'t1'!M101</f>
        <v>0</v>
      </c>
      <c r="AJ101" s="70"/>
      <c r="AK101" s="70"/>
      <c r="AL101" s="70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121">
        <f t="shared" si="58"/>
        <v>0</v>
      </c>
      <c r="BK101" s="3">
        <f>'t1'!AR101</f>
        <v>0</v>
      </c>
    </row>
    <row r="102" spans="1:63" ht="13.5" customHeight="1">
      <c r="A102" s="58" t="str">
        <f>'t1'!A102</f>
        <v>Avvocato dir. A t. Determinato(art. 15-septies dlgs. 502/92)</v>
      </c>
      <c r="B102" s="74" t="str">
        <f>'t1'!B102</f>
        <v>PD0605</v>
      </c>
      <c r="C102" s="171">
        <f t="shared" si="31"/>
        <v>0</v>
      </c>
      <c r="D102" s="171">
        <f t="shared" si="32"/>
        <v>0</v>
      </c>
      <c r="E102" s="171">
        <f t="shared" si="33"/>
        <v>0</v>
      </c>
      <c r="F102" s="172">
        <f t="shared" si="34"/>
        <v>0</v>
      </c>
      <c r="G102" s="172">
        <f t="shared" si="35"/>
        <v>0</v>
      </c>
      <c r="H102" s="172">
        <f t="shared" si="36"/>
        <v>0</v>
      </c>
      <c r="I102" s="172">
        <f t="shared" si="37"/>
        <v>0</v>
      </c>
      <c r="J102" s="172">
        <f t="shared" si="38"/>
        <v>0</v>
      </c>
      <c r="K102" s="172">
        <f t="shared" si="39"/>
        <v>0</v>
      </c>
      <c r="L102" s="172">
        <f t="shared" si="40"/>
        <v>0</v>
      </c>
      <c r="M102" s="172">
        <f t="shared" si="41"/>
        <v>0</v>
      </c>
      <c r="N102" s="172">
        <f t="shared" si="42"/>
        <v>0</v>
      </c>
      <c r="O102" s="172">
        <f t="shared" si="43"/>
        <v>0</v>
      </c>
      <c r="P102" s="172">
        <f t="shared" si="44"/>
        <v>0</v>
      </c>
      <c r="Q102" s="172">
        <f t="shared" si="45"/>
        <v>0</v>
      </c>
      <c r="R102" s="172">
        <f t="shared" si="46"/>
        <v>0</v>
      </c>
      <c r="S102" s="172">
        <f t="shared" si="47"/>
        <v>0</v>
      </c>
      <c r="T102" s="172">
        <f t="shared" si="48"/>
        <v>0</v>
      </c>
      <c r="U102" s="172">
        <f t="shared" si="49"/>
        <v>0</v>
      </c>
      <c r="V102" s="172">
        <f t="shared" si="50"/>
        <v>0</v>
      </c>
      <c r="W102" s="172">
        <f t="shared" si="51"/>
        <v>0</v>
      </c>
      <c r="X102" s="172">
        <f t="shared" si="52"/>
        <v>0</v>
      </c>
      <c r="Y102" s="172">
        <f t="shared" si="53"/>
        <v>0</v>
      </c>
      <c r="Z102" s="172">
        <f t="shared" si="54"/>
        <v>0</v>
      </c>
      <c r="AA102" s="172">
        <f t="shared" si="55"/>
        <v>0</v>
      </c>
      <c r="AB102" s="172">
        <f t="shared" si="56"/>
        <v>0</v>
      </c>
      <c r="AC102" s="121">
        <f t="shared" si="57"/>
        <v>0</v>
      </c>
      <c r="AD102" s="3">
        <f>'t1'!M102</f>
        <v>0</v>
      </c>
      <c r="AJ102" s="70"/>
      <c r="AK102" s="70"/>
      <c r="AL102" s="70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121">
        <f t="shared" si="58"/>
        <v>0</v>
      </c>
      <c r="BK102" s="3">
        <f>'t1'!AR102</f>
        <v>0</v>
      </c>
    </row>
    <row r="103" spans="1:63" ht="13.5" customHeight="1">
      <c r="A103" s="58" t="str">
        <f>'t1'!A103</f>
        <v>Ingegnere dirig. Con incarico di struttura complessa</v>
      </c>
      <c r="B103" s="74" t="str">
        <f>'t1'!B103</f>
        <v>PD0046</v>
      </c>
      <c r="C103" s="171">
        <f t="shared" si="31"/>
        <v>3072</v>
      </c>
      <c r="D103" s="171">
        <f t="shared" si="32"/>
        <v>43876</v>
      </c>
      <c r="E103" s="171">
        <f t="shared" si="33"/>
        <v>0</v>
      </c>
      <c r="F103" s="172">
        <f t="shared" si="34"/>
        <v>36920</v>
      </c>
      <c r="G103" s="172">
        <f t="shared" si="35"/>
        <v>117052</v>
      </c>
      <c r="H103" s="172">
        <f t="shared" si="36"/>
        <v>93209</v>
      </c>
      <c r="I103" s="172">
        <f t="shared" si="37"/>
        <v>0</v>
      </c>
      <c r="J103" s="172">
        <f t="shared" si="38"/>
        <v>0</v>
      </c>
      <c r="K103" s="172">
        <f t="shared" si="39"/>
        <v>13348</v>
      </c>
      <c r="L103" s="172">
        <f t="shared" si="40"/>
        <v>0</v>
      </c>
      <c r="M103" s="172">
        <f t="shared" si="41"/>
        <v>0</v>
      </c>
      <c r="N103" s="172">
        <f t="shared" si="42"/>
        <v>0</v>
      </c>
      <c r="O103" s="172">
        <f t="shared" si="43"/>
        <v>0</v>
      </c>
      <c r="P103" s="172">
        <f t="shared" si="44"/>
        <v>723</v>
      </c>
      <c r="Q103" s="172">
        <f t="shared" si="45"/>
        <v>0</v>
      </c>
      <c r="R103" s="172">
        <f t="shared" si="46"/>
        <v>0</v>
      </c>
      <c r="S103" s="172">
        <f t="shared" si="47"/>
        <v>0</v>
      </c>
      <c r="T103" s="172">
        <f t="shared" si="48"/>
        <v>0</v>
      </c>
      <c r="U103" s="172">
        <f t="shared" si="49"/>
        <v>0</v>
      </c>
      <c r="V103" s="172">
        <f t="shared" si="50"/>
        <v>0</v>
      </c>
      <c r="W103" s="172">
        <f t="shared" si="51"/>
        <v>0</v>
      </c>
      <c r="X103" s="172">
        <f t="shared" si="52"/>
        <v>0</v>
      </c>
      <c r="Y103" s="172">
        <f t="shared" si="53"/>
        <v>0</v>
      </c>
      <c r="Z103" s="172">
        <f t="shared" si="54"/>
        <v>0</v>
      </c>
      <c r="AA103" s="172">
        <f t="shared" si="55"/>
        <v>0</v>
      </c>
      <c r="AB103" s="172">
        <f t="shared" si="56"/>
        <v>0</v>
      </c>
      <c r="AC103" s="121">
        <f t="shared" si="57"/>
        <v>308200</v>
      </c>
      <c r="AD103" s="3">
        <f>'t1'!M103</f>
        <v>1</v>
      </c>
      <c r="AJ103" s="70">
        <v>3072</v>
      </c>
      <c r="AK103" s="70">
        <v>43876</v>
      </c>
      <c r="AL103" s="70"/>
      <c r="AM103" s="71">
        <v>36920</v>
      </c>
      <c r="AN103" s="71">
        <v>117052</v>
      </c>
      <c r="AO103" s="71">
        <v>93209</v>
      </c>
      <c r="AP103" s="71"/>
      <c r="AQ103" s="71"/>
      <c r="AR103" s="71">
        <v>13348</v>
      </c>
      <c r="AS103" s="71"/>
      <c r="AT103" s="71"/>
      <c r="AU103" s="71"/>
      <c r="AV103" s="71"/>
      <c r="AW103" s="71">
        <v>723</v>
      </c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121">
        <f t="shared" si="58"/>
        <v>308200</v>
      </c>
      <c r="BK103" s="3">
        <f>'t1'!AR103</f>
        <v>0</v>
      </c>
    </row>
    <row r="104" spans="1:63" ht="13.5" customHeight="1">
      <c r="A104" s="58" t="str">
        <f>'t1'!A104</f>
        <v>Ingegnere dirig. Con incarico di struttura semplice</v>
      </c>
      <c r="B104" s="74" t="str">
        <f>'t1'!B104</f>
        <v>PD0S45</v>
      </c>
      <c r="C104" s="171">
        <f t="shared" si="31"/>
        <v>1417</v>
      </c>
      <c r="D104" s="171">
        <f t="shared" si="32"/>
        <v>0</v>
      </c>
      <c r="E104" s="171">
        <f t="shared" si="33"/>
        <v>0</v>
      </c>
      <c r="F104" s="172">
        <f t="shared" si="34"/>
        <v>12564</v>
      </c>
      <c r="G104" s="172">
        <f t="shared" si="35"/>
        <v>35305</v>
      </c>
      <c r="H104" s="172">
        <f t="shared" si="36"/>
        <v>38750</v>
      </c>
      <c r="I104" s="172">
        <f t="shared" si="37"/>
        <v>0</v>
      </c>
      <c r="J104" s="172">
        <f t="shared" si="38"/>
        <v>0</v>
      </c>
      <c r="K104" s="172">
        <f t="shared" si="39"/>
        <v>0</v>
      </c>
      <c r="L104" s="172">
        <f t="shared" si="40"/>
        <v>0</v>
      </c>
      <c r="M104" s="172">
        <f t="shared" si="41"/>
        <v>0</v>
      </c>
      <c r="N104" s="172">
        <f t="shared" si="42"/>
        <v>0</v>
      </c>
      <c r="O104" s="172">
        <f t="shared" si="43"/>
        <v>0</v>
      </c>
      <c r="P104" s="172">
        <f t="shared" si="44"/>
        <v>603</v>
      </c>
      <c r="Q104" s="172">
        <f t="shared" si="45"/>
        <v>0</v>
      </c>
      <c r="R104" s="172">
        <f t="shared" si="46"/>
        <v>0</v>
      </c>
      <c r="S104" s="172">
        <f t="shared" si="47"/>
        <v>0</v>
      </c>
      <c r="T104" s="172">
        <f t="shared" si="48"/>
        <v>0</v>
      </c>
      <c r="U104" s="172">
        <f t="shared" si="49"/>
        <v>0</v>
      </c>
      <c r="V104" s="172">
        <f t="shared" si="50"/>
        <v>0</v>
      </c>
      <c r="W104" s="172">
        <f t="shared" si="51"/>
        <v>0</v>
      </c>
      <c r="X104" s="172">
        <f t="shared" si="52"/>
        <v>0</v>
      </c>
      <c r="Y104" s="172">
        <f t="shared" si="53"/>
        <v>0</v>
      </c>
      <c r="Z104" s="172">
        <f t="shared" si="54"/>
        <v>0</v>
      </c>
      <c r="AA104" s="172">
        <f t="shared" si="55"/>
        <v>0</v>
      </c>
      <c r="AB104" s="172">
        <f t="shared" si="56"/>
        <v>0</v>
      </c>
      <c r="AC104" s="121">
        <f t="shared" si="57"/>
        <v>88639</v>
      </c>
      <c r="AD104" s="3">
        <f>'t1'!M104</f>
        <v>1</v>
      </c>
      <c r="AJ104" s="70">
        <v>1417</v>
      </c>
      <c r="AK104" s="70"/>
      <c r="AL104" s="70"/>
      <c r="AM104" s="71">
        <v>12564</v>
      </c>
      <c r="AN104" s="71">
        <v>35305</v>
      </c>
      <c r="AO104" s="71">
        <v>38750</v>
      </c>
      <c r="AP104" s="71"/>
      <c r="AQ104" s="71"/>
      <c r="AR104" s="71"/>
      <c r="AS104" s="71"/>
      <c r="AT104" s="71"/>
      <c r="AU104" s="71"/>
      <c r="AV104" s="71"/>
      <c r="AW104" s="71">
        <v>603</v>
      </c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121">
        <f t="shared" si="58"/>
        <v>88639</v>
      </c>
      <c r="BK104" s="3">
        <f>'t1'!AR104</f>
        <v>0</v>
      </c>
    </row>
    <row r="105" spans="1:63" ht="13.5" customHeight="1">
      <c r="A105" s="58" t="str">
        <f>'t1'!A105</f>
        <v>Ingegnere dirig. Con altri incar.prof.li</v>
      </c>
      <c r="B105" s="74" t="str">
        <f>'t1'!B105</f>
        <v>PD0A45</v>
      </c>
      <c r="C105" s="171">
        <f t="shared" si="31"/>
        <v>6894</v>
      </c>
      <c r="D105" s="171">
        <f t="shared" si="32"/>
        <v>0</v>
      </c>
      <c r="E105" s="171">
        <f t="shared" si="33"/>
        <v>0</v>
      </c>
      <c r="F105" s="172">
        <f t="shared" si="34"/>
        <v>57372</v>
      </c>
      <c r="G105" s="172">
        <f t="shared" si="35"/>
        <v>116340</v>
      </c>
      <c r="H105" s="172">
        <f t="shared" si="36"/>
        <v>200342</v>
      </c>
      <c r="I105" s="172">
        <f t="shared" si="37"/>
        <v>0</v>
      </c>
      <c r="J105" s="172">
        <f t="shared" si="38"/>
        <v>0</v>
      </c>
      <c r="K105" s="172">
        <f t="shared" si="39"/>
        <v>0</v>
      </c>
      <c r="L105" s="172">
        <f t="shared" si="40"/>
        <v>0</v>
      </c>
      <c r="M105" s="172">
        <f t="shared" si="41"/>
        <v>0</v>
      </c>
      <c r="N105" s="172">
        <f t="shared" si="42"/>
        <v>0</v>
      </c>
      <c r="O105" s="172">
        <f t="shared" si="43"/>
        <v>0</v>
      </c>
      <c r="P105" s="172">
        <f t="shared" si="44"/>
        <v>5362</v>
      </c>
      <c r="Q105" s="172">
        <f t="shared" si="45"/>
        <v>2949</v>
      </c>
      <c r="R105" s="172">
        <f t="shared" si="46"/>
        <v>0</v>
      </c>
      <c r="S105" s="172">
        <f t="shared" si="47"/>
        <v>0</v>
      </c>
      <c r="T105" s="172">
        <f t="shared" si="48"/>
        <v>0</v>
      </c>
      <c r="U105" s="172">
        <f t="shared" si="49"/>
        <v>0</v>
      </c>
      <c r="V105" s="172">
        <f t="shared" si="50"/>
        <v>0</v>
      </c>
      <c r="W105" s="172">
        <f t="shared" si="51"/>
        <v>0</v>
      </c>
      <c r="X105" s="172">
        <f t="shared" si="52"/>
        <v>0</v>
      </c>
      <c r="Y105" s="172">
        <f t="shared" si="53"/>
        <v>0</v>
      </c>
      <c r="Z105" s="172">
        <f t="shared" si="54"/>
        <v>0</v>
      </c>
      <c r="AA105" s="172">
        <f t="shared" si="55"/>
        <v>0</v>
      </c>
      <c r="AB105" s="172">
        <f t="shared" si="56"/>
        <v>288</v>
      </c>
      <c r="AC105" s="121">
        <f t="shared" si="57"/>
        <v>389547</v>
      </c>
      <c r="AD105" s="3">
        <f>'t1'!M105</f>
        <v>1</v>
      </c>
      <c r="AJ105" s="70">
        <v>6894</v>
      </c>
      <c r="AK105" s="70"/>
      <c r="AL105" s="70"/>
      <c r="AM105" s="71">
        <v>57372</v>
      </c>
      <c r="AN105" s="71">
        <v>116340</v>
      </c>
      <c r="AO105" s="71">
        <v>200342</v>
      </c>
      <c r="AP105" s="71"/>
      <c r="AQ105" s="71"/>
      <c r="AR105" s="71"/>
      <c r="AS105" s="71"/>
      <c r="AT105" s="71"/>
      <c r="AU105" s="71"/>
      <c r="AV105" s="71"/>
      <c r="AW105" s="71">
        <v>5362</v>
      </c>
      <c r="AX105" s="71">
        <v>2949</v>
      </c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>
        <v>288</v>
      </c>
      <c r="BJ105" s="121">
        <f t="shared" si="58"/>
        <v>389547</v>
      </c>
      <c r="BK105" s="3">
        <f>'t1'!AR105</f>
        <v>0</v>
      </c>
    </row>
    <row r="106" spans="1:63" ht="13.5" customHeight="1">
      <c r="A106" s="58" t="str">
        <f>'t1'!A106</f>
        <v>Ingegnere dir. A t. Determinato(art.15-septies dlgs. 502/92)</v>
      </c>
      <c r="B106" s="74" t="str">
        <f>'t1'!B106</f>
        <v>PD0606</v>
      </c>
      <c r="C106" s="171">
        <f t="shared" si="31"/>
        <v>472</v>
      </c>
      <c r="D106" s="171">
        <f t="shared" si="32"/>
        <v>0</v>
      </c>
      <c r="E106" s="171">
        <f t="shared" si="33"/>
        <v>0</v>
      </c>
      <c r="F106" s="172">
        <f t="shared" si="34"/>
        <v>604</v>
      </c>
      <c r="G106" s="172">
        <f t="shared" si="35"/>
        <v>0</v>
      </c>
      <c r="H106" s="172">
        <f t="shared" si="36"/>
        <v>12537</v>
      </c>
      <c r="I106" s="172">
        <f t="shared" si="37"/>
        <v>0</v>
      </c>
      <c r="J106" s="172">
        <f t="shared" si="38"/>
        <v>0</v>
      </c>
      <c r="K106" s="172">
        <f t="shared" si="39"/>
        <v>0</v>
      </c>
      <c r="L106" s="172">
        <f t="shared" si="40"/>
        <v>0</v>
      </c>
      <c r="M106" s="172">
        <f t="shared" si="41"/>
        <v>0</v>
      </c>
      <c r="N106" s="172">
        <f t="shared" si="42"/>
        <v>0</v>
      </c>
      <c r="O106" s="172">
        <f t="shared" si="43"/>
        <v>0</v>
      </c>
      <c r="P106" s="172">
        <f t="shared" si="44"/>
        <v>0</v>
      </c>
      <c r="Q106" s="172">
        <f t="shared" si="45"/>
        <v>0</v>
      </c>
      <c r="R106" s="172">
        <f t="shared" si="46"/>
        <v>0</v>
      </c>
      <c r="S106" s="172">
        <f t="shared" si="47"/>
        <v>0</v>
      </c>
      <c r="T106" s="172">
        <f t="shared" si="48"/>
        <v>0</v>
      </c>
      <c r="U106" s="172">
        <f t="shared" si="49"/>
        <v>0</v>
      </c>
      <c r="V106" s="172">
        <f t="shared" si="50"/>
        <v>0</v>
      </c>
      <c r="W106" s="172">
        <f t="shared" si="51"/>
        <v>0</v>
      </c>
      <c r="X106" s="172">
        <f t="shared" si="52"/>
        <v>0</v>
      </c>
      <c r="Y106" s="172">
        <f t="shared" si="53"/>
        <v>0</v>
      </c>
      <c r="Z106" s="172">
        <f t="shared" si="54"/>
        <v>0</v>
      </c>
      <c r="AA106" s="172">
        <f t="shared" si="55"/>
        <v>0</v>
      </c>
      <c r="AB106" s="172">
        <f t="shared" si="56"/>
        <v>0</v>
      </c>
      <c r="AC106" s="121">
        <f t="shared" si="57"/>
        <v>13613</v>
      </c>
      <c r="AD106" s="3">
        <f>'t1'!M106</f>
        <v>1</v>
      </c>
      <c r="AJ106" s="70">
        <v>472</v>
      </c>
      <c r="AK106" s="70"/>
      <c r="AL106" s="70"/>
      <c r="AM106" s="71">
        <v>604</v>
      </c>
      <c r="AN106" s="71"/>
      <c r="AO106" s="71">
        <v>12537</v>
      </c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121">
        <f t="shared" si="58"/>
        <v>13613</v>
      </c>
      <c r="BK106" s="3">
        <f>'t1'!AR106</f>
        <v>0</v>
      </c>
    </row>
    <row r="107" spans="1:63" ht="13.5" customHeight="1">
      <c r="A107" s="58" t="str">
        <f>'t1'!A107</f>
        <v>Architetti dirig. Con incarico di struttura complessa</v>
      </c>
      <c r="B107" s="74" t="str">
        <f>'t1'!B107</f>
        <v>PD0004</v>
      </c>
      <c r="C107" s="171">
        <f t="shared" si="31"/>
        <v>0</v>
      </c>
      <c r="D107" s="171">
        <f t="shared" si="32"/>
        <v>0</v>
      </c>
      <c r="E107" s="171">
        <f t="shared" si="33"/>
        <v>0</v>
      </c>
      <c r="F107" s="172">
        <f t="shared" si="34"/>
        <v>0</v>
      </c>
      <c r="G107" s="172">
        <f t="shared" si="35"/>
        <v>0</v>
      </c>
      <c r="H107" s="172">
        <f t="shared" si="36"/>
        <v>0</v>
      </c>
      <c r="I107" s="172">
        <f t="shared" si="37"/>
        <v>0</v>
      </c>
      <c r="J107" s="172">
        <f t="shared" si="38"/>
        <v>0</v>
      </c>
      <c r="K107" s="172">
        <f t="shared" si="39"/>
        <v>0</v>
      </c>
      <c r="L107" s="172">
        <f t="shared" si="40"/>
        <v>0</v>
      </c>
      <c r="M107" s="172">
        <f t="shared" si="41"/>
        <v>0</v>
      </c>
      <c r="N107" s="172">
        <f t="shared" si="42"/>
        <v>0</v>
      </c>
      <c r="O107" s="172">
        <f t="shared" si="43"/>
        <v>0</v>
      </c>
      <c r="P107" s="172">
        <f t="shared" si="44"/>
        <v>0</v>
      </c>
      <c r="Q107" s="172">
        <f t="shared" si="45"/>
        <v>0</v>
      </c>
      <c r="R107" s="172">
        <f t="shared" si="46"/>
        <v>0</v>
      </c>
      <c r="S107" s="172">
        <f t="shared" si="47"/>
        <v>0</v>
      </c>
      <c r="T107" s="172">
        <f t="shared" si="48"/>
        <v>0</v>
      </c>
      <c r="U107" s="172">
        <f t="shared" si="49"/>
        <v>0</v>
      </c>
      <c r="V107" s="172">
        <f t="shared" si="50"/>
        <v>0</v>
      </c>
      <c r="W107" s="172">
        <f t="shared" si="51"/>
        <v>0</v>
      </c>
      <c r="X107" s="172">
        <f t="shared" si="52"/>
        <v>0</v>
      </c>
      <c r="Y107" s="172">
        <f t="shared" si="53"/>
        <v>0</v>
      </c>
      <c r="Z107" s="172">
        <f t="shared" si="54"/>
        <v>0</v>
      </c>
      <c r="AA107" s="172">
        <f t="shared" si="55"/>
        <v>0</v>
      </c>
      <c r="AB107" s="172">
        <f t="shared" si="56"/>
        <v>0</v>
      </c>
      <c r="AC107" s="121">
        <f t="shared" si="57"/>
        <v>0</v>
      </c>
      <c r="AD107" s="3">
        <f>'t1'!M107</f>
        <v>0</v>
      </c>
      <c r="AJ107" s="70"/>
      <c r="AK107" s="70"/>
      <c r="AL107" s="70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121">
        <f t="shared" si="58"/>
        <v>0</v>
      </c>
      <c r="BK107" s="3">
        <f>'t1'!AR107</f>
        <v>0</v>
      </c>
    </row>
    <row r="108" spans="1:63" ht="13.5" customHeight="1">
      <c r="A108" s="58" t="str">
        <f>'t1'!A108</f>
        <v>Architetti dirig. Con incarico di struttura semplice</v>
      </c>
      <c r="B108" s="74" t="str">
        <f>'t1'!B108</f>
        <v>PD0S03</v>
      </c>
      <c r="C108" s="171">
        <f t="shared" si="31"/>
        <v>0</v>
      </c>
      <c r="D108" s="171">
        <f t="shared" si="32"/>
        <v>0</v>
      </c>
      <c r="E108" s="171">
        <f t="shared" si="33"/>
        <v>0</v>
      </c>
      <c r="F108" s="172">
        <f t="shared" si="34"/>
        <v>0</v>
      </c>
      <c r="G108" s="172">
        <f t="shared" si="35"/>
        <v>0</v>
      </c>
      <c r="H108" s="172">
        <f t="shared" si="36"/>
        <v>0</v>
      </c>
      <c r="I108" s="172">
        <f t="shared" si="37"/>
        <v>0</v>
      </c>
      <c r="J108" s="172">
        <f t="shared" si="38"/>
        <v>0</v>
      </c>
      <c r="K108" s="172">
        <f t="shared" si="39"/>
        <v>0</v>
      </c>
      <c r="L108" s="172">
        <f t="shared" si="40"/>
        <v>0</v>
      </c>
      <c r="M108" s="172">
        <f t="shared" si="41"/>
        <v>0</v>
      </c>
      <c r="N108" s="172">
        <f t="shared" si="42"/>
        <v>0</v>
      </c>
      <c r="O108" s="172">
        <f t="shared" si="43"/>
        <v>0</v>
      </c>
      <c r="P108" s="172">
        <f t="shared" si="44"/>
        <v>0</v>
      </c>
      <c r="Q108" s="172">
        <f t="shared" si="45"/>
        <v>0</v>
      </c>
      <c r="R108" s="172">
        <f t="shared" si="46"/>
        <v>0</v>
      </c>
      <c r="S108" s="172">
        <f t="shared" si="47"/>
        <v>0</v>
      </c>
      <c r="T108" s="172">
        <f t="shared" si="48"/>
        <v>0</v>
      </c>
      <c r="U108" s="172">
        <f t="shared" si="49"/>
        <v>0</v>
      </c>
      <c r="V108" s="172">
        <f t="shared" si="50"/>
        <v>0</v>
      </c>
      <c r="W108" s="172">
        <f t="shared" si="51"/>
        <v>0</v>
      </c>
      <c r="X108" s="172">
        <f t="shared" si="52"/>
        <v>0</v>
      </c>
      <c r="Y108" s="172">
        <f t="shared" si="53"/>
        <v>0</v>
      </c>
      <c r="Z108" s="172">
        <f t="shared" si="54"/>
        <v>0</v>
      </c>
      <c r="AA108" s="172">
        <f t="shared" si="55"/>
        <v>0</v>
      </c>
      <c r="AB108" s="172">
        <f t="shared" si="56"/>
        <v>0</v>
      </c>
      <c r="AC108" s="121">
        <f t="shared" si="57"/>
        <v>0</v>
      </c>
      <c r="AD108" s="3">
        <f>'t1'!M108</f>
        <v>0</v>
      </c>
      <c r="AJ108" s="70"/>
      <c r="AK108" s="70"/>
      <c r="AL108" s="70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121">
        <f t="shared" si="58"/>
        <v>0</v>
      </c>
      <c r="BK108" s="3">
        <f>'t1'!AR108</f>
        <v>0</v>
      </c>
    </row>
    <row r="109" spans="1:63" ht="13.5" customHeight="1">
      <c r="A109" s="58" t="str">
        <f>'t1'!A109</f>
        <v>Architetti dirig. Con altri incar.prof.li</v>
      </c>
      <c r="B109" s="74" t="str">
        <f>'t1'!B109</f>
        <v>PD0A03</v>
      </c>
      <c r="C109" s="171">
        <f t="shared" si="31"/>
        <v>598</v>
      </c>
      <c r="D109" s="171">
        <f t="shared" si="32"/>
        <v>0</v>
      </c>
      <c r="E109" s="171">
        <f t="shared" si="33"/>
        <v>0</v>
      </c>
      <c r="F109" s="172">
        <f t="shared" si="34"/>
        <v>4060</v>
      </c>
      <c r="G109" s="172">
        <f t="shared" si="35"/>
        <v>10042</v>
      </c>
      <c r="H109" s="172">
        <f t="shared" si="36"/>
        <v>10597</v>
      </c>
      <c r="I109" s="172">
        <f t="shared" si="37"/>
        <v>0</v>
      </c>
      <c r="J109" s="172">
        <f t="shared" si="38"/>
        <v>0</v>
      </c>
      <c r="K109" s="172">
        <f t="shared" si="39"/>
        <v>0</v>
      </c>
      <c r="L109" s="172">
        <f t="shared" si="40"/>
        <v>0</v>
      </c>
      <c r="M109" s="172">
        <f t="shared" si="41"/>
        <v>0</v>
      </c>
      <c r="N109" s="172">
        <f t="shared" si="42"/>
        <v>0</v>
      </c>
      <c r="O109" s="172">
        <f t="shared" si="43"/>
        <v>0</v>
      </c>
      <c r="P109" s="172">
        <f t="shared" si="44"/>
        <v>0</v>
      </c>
      <c r="Q109" s="172">
        <f t="shared" si="45"/>
        <v>0</v>
      </c>
      <c r="R109" s="172">
        <f t="shared" si="46"/>
        <v>0</v>
      </c>
      <c r="S109" s="172">
        <f t="shared" si="47"/>
        <v>0</v>
      </c>
      <c r="T109" s="172">
        <f t="shared" si="48"/>
        <v>0</v>
      </c>
      <c r="U109" s="172">
        <f t="shared" si="49"/>
        <v>0</v>
      </c>
      <c r="V109" s="172">
        <f t="shared" si="50"/>
        <v>0</v>
      </c>
      <c r="W109" s="172">
        <f t="shared" si="51"/>
        <v>0</v>
      </c>
      <c r="X109" s="172">
        <f t="shared" si="52"/>
        <v>0</v>
      </c>
      <c r="Y109" s="172">
        <f t="shared" si="53"/>
        <v>0</v>
      </c>
      <c r="Z109" s="172">
        <f t="shared" si="54"/>
        <v>0</v>
      </c>
      <c r="AA109" s="172">
        <f t="shared" si="55"/>
        <v>0</v>
      </c>
      <c r="AB109" s="172">
        <f t="shared" si="56"/>
        <v>0</v>
      </c>
      <c r="AC109" s="121">
        <f t="shared" si="57"/>
        <v>25297</v>
      </c>
      <c r="AD109" s="3">
        <f>'t1'!M109</f>
        <v>1</v>
      </c>
      <c r="AJ109" s="70">
        <v>598</v>
      </c>
      <c r="AK109" s="70"/>
      <c r="AL109" s="70"/>
      <c r="AM109" s="71">
        <v>4060</v>
      </c>
      <c r="AN109" s="71">
        <v>10042</v>
      </c>
      <c r="AO109" s="71">
        <v>10597</v>
      </c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121">
        <f t="shared" si="58"/>
        <v>25297</v>
      </c>
      <c r="BK109" s="3">
        <f>'t1'!AR109</f>
        <v>0</v>
      </c>
    </row>
    <row r="110" spans="1:63" ht="13.5" customHeight="1">
      <c r="A110" s="58" t="str">
        <f>'t1'!A110</f>
        <v>Architetti dir. A t.determinato(art. 15-septies dlgs.502/92)</v>
      </c>
      <c r="B110" s="74" t="str">
        <f>'t1'!B110</f>
        <v>PD0607</v>
      </c>
      <c r="C110" s="171">
        <f t="shared" si="31"/>
        <v>0</v>
      </c>
      <c r="D110" s="171">
        <f t="shared" si="32"/>
        <v>0</v>
      </c>
      <c r="E110" s="171">
        <f t="shared" si="33"/>
        <v>0</v>
      </c>
      <c r="F110" s="172">
        <f t="shared" si="34"/>
        <v>0</v>
      </c>
      <c r="G110" s="172">
        <f t="shared" si="35"/>
        <v>0</v>
      </c>
      <c r="H110" s="172">
        <f t="shared" si="36"/>
        <v>0</v>
      </c>
      <c r="I110" s="172">
        <f t="shared" si="37"/>
        <v>0</v>
      </c>
      <c r="J110" s="172">
        <f t="shared" si="38"/>
        <v>0</v>
      </c>
      <c r="K110" s="172">
        <f t="shared" si="39"/>
        <v>0</v>
      </c>
      <c r="L110" s="172">
        <f t="shared" si="40"/>
        <v>0</v>
      </c>
      <c r="M110" s="172">
        <f t="shared" si="41"/>
        <v>0</v>
      </c>
      <c r="N110" s="172">
        <f t="shared" si="42"/>
        <v>0</v>
      </c>
      <c r="O110" s="172">
        <f t="shared" si="43"/>
        <v>0</v>
      </c>
      <c r="P110" s="172">
        <f t="shared" si="44"/>
        <v>0</v>
      </c>
      <c r="Q110" s="172">
        <f t="shared" si="45"/>
        <v>0</v>
      </c>
      <c r="R110" s="172">
        <f t="shared" si="46"/>
        <v>0</v>
      </c>
      <c r="S110" s="172">
        <f t="shared" si="47"/>
        <v>0</v>
      </c>
      <c r="T110" s="172">
        <f t="shared" si="48"/>
        <v>0</v>
      </c>
      <c r="U110" s="172">
        <f t="shared" si="49"/>
        <v>0</v>
      </c>
      <c r="V110" s="172">
        <f t="shared" si="50"/>
        <v>0</v>
      </c>
      <c r="W110" s="172">
        <f t="shared" si="51"/>
        <v>0</v>
      </c>
      <c r="X110" s="172">
        <f t="shared" si="52"/>
        <v>0</v>
      </c>
      <c r="Y110" s="172">
        <f t="shared" si="53"/>
        <v>0</v>
      </c>
      <c r="Z110" s="172">
        <f t="shared" si="54"/>
        <v>0</v>
      </c>
      <c r="AA110" s="172">
        <f t="shared" si="55"/>
        <v>0</v>
      </c>
      <c r="AB110" s="172">
        <f t="shared" si="56"/>
        <v>0</v>
      </c>
      <c r="AC110" s="121">
        <f t="shared" si="57"/>
        <v>0</v>
      </c>
      <c r="AD110" s="3">
        <f>'t1'!M110</f>
        <v>0</v>
      </c>
      <c r="AJ110" s="70"/>
      <c r="AK110" s="70"/>
      <c r="AL110" s="70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121">
        <f t="shared" si="58"/>
        <v>0</v>
      </c>
      <c r="BK110" s="3">
        <f>'t1'!AR110</f>
        <v>0</v>
      </c>
    </row>
    <row r="111" spans="1:63" ht="13.5" customHeight="1">
      <c r="A111" s="58" t="str">
        <f>'t1'!A111</f>
        <v>Geologi dirig. Con incarico di struttura complessa</v>
      </c>
      <c r="B111" s="74" t="str">
        <f>'t1'!B111</f>
        <v>PD0044</v>
      </c>
      <c r="C111" s="171">
        <f t="shared" si="31"/>
        <v>0</v>
      </c>
      <c r="D111" s="171">
        <f t="shared" si="32"/>
        <v>0</v>
      </c>
      <c r="E111" s="171">
        <f t="shared" si="33"/>
        <v>0</v>
      </c>
      <c r="F111" s="172">
        <f t="shared" si="34"/>
        <v>0</v>
      </c>
      <c r="G111" s="172">
        <f t="shared" si="35"/>
        <v>0</v>
      </c>
      <c r="H111" s="172">
        <f t="shared" si="36"/>
        <v>0</v>
      </c>
      <c r="I111" s="172">
        <f t="shared" si="37"/>
        <v>0</v>
      </c>
      <c r="J111" s="172">
        <f t="shared" si="38"/>
        <v>0</v>
      </c>
      <c r="K111" s="172">
        <f t="shared" si="39"/>
        <v>0</v>
      </c>
      <c r="L111" s="172">
        <f t="shared" si="40"/>
        <v>0</v>
      </c>
      <c r="M111" s="172">
        <f t="shared" si="41"/>
        <v>0</v>
      </c>
      <c r="N111" s="172">
        <f t="shared" si="42"/>
        <v>0</v>
      </c>
      <c r="O111" s="172">
        <f t="shared" si="43"/>
        <v>0</v>
      </c>
      <c r="P111" s="172">
        <f t="shared" si="44"/>
        <v>0</v>
      </c>
      <c r="Q111" s="172">
        <f t="shared" si="45"/>
        <v>0</v>
      </c>
      <c r="R111" s="172">
        <f t="shared" si="46"/>
        <v>0</v>
      </c>
      <c r="S111" s="172">
        <f t="shared" si="47"/>
        <v>0</v>
      </c>
      <c r="T111" s="172">
        <f t="shared" si="48"/>
        <v>0</v>
      </c>
      <c r="U111" s="172">
        <f t="shared" si="49"/>
        <v>0</v>
      </c>
      <c r="V111" s="172">
        <f t="shared" si="50"/>
        <v>0</v>
      </c>
      <c r="W111" s="172">
        <f t="shared" si="51"/>
        <v>0</v>
      </c>
      <c r="X111" s="172">
        <f t="shared" si="52"/>
        <v>0</v>
      </c>
      <c r="Y111" s="172">
        <f t="shared" si="53"/>
        <v>0</v>
      </c>
      <c r="Z111" s="172">
        <f t="shared" si="54"/>
        <v>0</v>
      </c>
      <c r="AA111" s="172">
        <f t="shared" si="55"/>
        <v>0</v>
      </c>
      <c r="AB111" s="172">
        <f t="shared" si="56"/>
        <v>0</v>
      </c>
      <c r="AC111" s="121">
        <f t="shared" si="57"/>
        <v>0</v>
      </c>
      <c r="AD111" s="3">
        <f>'t1'!M111</f>
        <v>0</v>
      </c>
      <c r="AJ111" s="70"/>
      <c r="AK111" s="70"/>
      <c r="AL111" s="70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121">
        <f t="shared" si="58"/>
        <v>0</v>
      </c>
      <c r="BK111" s="3">
        <f>'t1'!AR111</f>
        <v>0</v>
      </c>
    </row>
    <row r="112" spans="1:63" ht="13.5" customHeight="1">
      <c r="A112" s="58" t="str">
        <f>'t1'!A112</f>
        <v>Geologi dirig. Con incarico di struttura semplice</v>
      </c>
      <c r="B112" s="74" t="str">
        <f>'t1'!B112</f>
        <v>PD0S43</v>
      </c>
      <c r="C112" s="171">
        <f t="shared" si="31"/>
        <v>0</v>
      </c>
      <c r="D112" s="171">
        <f t="shared" si="32"/>
        <v>0</v>
      </c>
      <c r="E112" s="171">
        <f t="shared" si="33"/>
        <v>0</v>
      </c>
      <c r="F112" s="172">
        <f t="shared" si="34"/>
        <v>0</v>
      </c>
      <c r="G112" s="172">
        <f t="shared" si="35"/>
        <v>0</v>
      </c>
      <c r="H112" s="172">
        <f t="shared" si="36"/>
        <v>0</v>
      </c>
      <c r="I112" s="172">
        <f t="shared" si="37"/>
        <v>0</v>
      </c>
      <c r="J112" s="172">
        <f t="shared" si="38"/>
        <v>0</v>
      </c>
      <c r="K112" s="172">
        <f t="shared" si="39"/>
        <v>0</v>
      </c>
      <c r="L112" s="172">
        <f t="shared" si="40"/>
        <v>0</v>
      </c>
      <c r="M112" s="172">
        <f t="shared" si="41"/>
        <v>0</v>
      </c>
      <c r="N112" s="172">
        <f t="shared" si="42"/>
        <v>0</v>
      </c>
      <c r="O112" s="172">
        <f t="shared" si="43"/>
        <v>0</v>
      </c>
      <c r="P112" s="172">
        <f t="shared" si="44"/>
        <v>0</v>
      </c>
      <c r="Q112" s="172">
        <f t="shared" si="45"/>
        <v>0</v>
      </c>
      <c r="R112" s="172">
        <f t="shared" si="46"/>
        <v>0</v>
      </c>
      <c r="S112" s="172">
        <f t="shared" si="47"/>
        <v>0</v>
      </c>
      <c r="T112" s="172">
        <f t="shared" si="48"/>
        <v>0</v>
      </c>
      <c r="U112" s="172">
        <f t="shared" si="49"/>
        <v>0</v>
      </c>
      <c r="V112" s="172">
        <f t="shared" si="50"/>
        <v>0</v>
      </c>
      <c r="W112" s="172">
        <f t="shared" si="51"/>
        <v>0</v>
      </c>
      <c r="X112" s="172">
        <f t="shared" si="52"/>
        <v>0</v>
      </c>
      <c r="Y112" s="172">
        <f t="shared" si="53"/>
        <v>0</v>
      </c>
      <c r="Z112" s="172">
        <f t="shared" si="54"/>
        <v>0</v>
      </c>
      <c r="AA112" s="172">
        <f t="shared" si="55"/>
        <v>0</v>
      </c>
      <c r="AB112" s="172">
        <f t="shared" si="56"/>
        <v>0</v>
      </c>
      <c r="AC112" s="121">
        <f t="shared" si="57"/>
        <v>0</v>
      </c>
      <c r="AD112" s="3">
        <f>'t1'!M112</f>
        <v>0</v>
      </c>
      <c r="AJ112" s="70"/>
      <c r="AK112" s="70"/>
      <c r="AL112" s="70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121">
        <f t="shared" si="58"/>
        <v>0</v>
      </c>
      <c r="BK112" s="3">
        <f>'t1'!AR112</f>
        <v>0</v>
      </c>
    </row>
    <row r="113" spans="1:63" ht="13.5" customHeight="1">
      <c r="A113" s="58" t="str">
        <f>'t1'!A113</f>
        <v>Geologi dirig. Con altri incar.prof.li</v>
      </c>
      <c r="B113" s="74" t="str">
        <f>'t1'!B113</f>
        <v>PD0A43</v>
      </c>
      <c r="C113" s="171">
        <f t="shared" si="31"/>
        <v>0</v>
      </c>
      <c r="D113" s="171">
        <f t="shared" si="32"/>
        <v>0</v>
      </c>
      <c r="E113" s="171">
        <f t="shared" si="33"/>
        <v>0</v>
      </c>
      <c r="F113" s="172">
        <f t="shared" si="34"/>
        <v>0</v>
      </c>
      <c r="G113" s="172">
        <f t="shared" si="35"/>
        <v>0</v>
      </c>
      <c r="H113" s="172">
        <f t="shared" si="36"/>
        <v>0</v>
      </c>
      <c r="I113" s="172">
        <f t="shared" si="37"/>
        <v>0</v>
      </c>
      <c r="J113" s="172">
        <f t="shared" si="38"/>
        <v>0</v>
      </c>
      <c r="K113" s="172">
        <f t="shared" si="39"/>
        <v>0</v>
      </c>
      <c r="L113" s="172">
        <f t="shared" si="40"/>
        <v>0</v>
      </c>
      <c r="M113" s="172">
        <f t="shared" si="41"/>
        <v>0</v>
      </c>
      <c r="N113" s="172">
        <f t="shared" si="42"/>
        <v>0</v>
      </c>
      <c r="O113" s="172">
        <f t="shared" si="43"/>
        <v>0</v>
      </c>
      <c r="P113" s="172">
        <f t="shared" si="44"/>
        <v>0</v>
      </c>
      <c r="Q113" s="172">
        <f t="shared" si="45"/>
        <v>0</v>
      </c>
      <c r="R113" s="172">
        <f t="shared" si="46"/>
        <v>0</v>
      </c>
      <c r="S113" s="172">
        <f t="shared" si="47"/>
        <v>0</v>
      </c>
      <c r="T113" s="172">
        <f t="shared" si="48"/>
        <v>0</v>
      </c>
      <c r="U113" s="172">
        <f t="shared" si="49"/>
        <v>0</v>
      </c>
      <c r="V113" s="172">
        <f t="shared" si="50"/>
        <v>0</v>
      </c>
      <c r="W113" s="172">
        <f t="shared" si="51"/>
        <v>0</v>
      </c>
      <c r="X113" s="172">
        <f t="shared" si="52"/>
        <v>0</v>
      </c>
      <c r="Y113" s="172">
        <f t="shared" si="53"/>
        <v>0</v>
      </c>
      <c r="Z113" s="172">
        <f t="shared" si="54"/>
        <v>0</v>
      </c>
      <c r="AA113" s="172">
        <f t="shared" si="55"/>
        <v>0</v>
      </c>
      <c r="AB113" s="172">
        <f t="shared" si="56"/>
        <v>0</v>
      </c>
      <c r="AC113" s="121">
        <f t="shared" si="57"/>
        <v>0</v>
      </c>
      <c r="AD113" s="3">
        <f>'t1'!M113</f>
        <v>0</v>
      </c>
      <c r="AJ113" s="70"/>
      <c r="AK113" s="70"/>
      <c r="AL113" s="70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121">
        <f t="shared" si="58"/>
        <v>0</v>
      </c>
      <c r="BK113" s="3">
        <f>'t1'!AR113</f>
        <v>0</v>
      </c>
    </row>
    <row r="114" spans="1:63" ht="13.5" customHeight="1">
      <c r="A114" s="58" t="str">
        <f>'t1'!A114</f>
        <v>Geologi  dir. A t. Determinato(art. 15-septies dlgs. 502/92)</v>
      </c>
      <c r="B114" s="74" t="str">
        <f>'t1'!B114</f>
        <v>PD0608</v>
      </c>
      <c r="C114" s="171">
        <f t="shared" si="31"/>
        <v>0</v>
      </c>
      <c r="D114" s="171">
        <f t="shared" si="32"/>
        <v>0</v>
      </c>
      <c r="E114" s="171">
        <f t="shared" si="33"/>
        <v>0</v>
      </c>
      <c r="F114" s="172">
        <f t="shared" si="34"/>
        <v>0</v>
      </c>
      <c r="G114" s="172">
        <f t="shared" si="35"/>
        <v>0</v>
      </c>
      <c r="H114" s="172">
        <f t="shared" si="36"/>
        <v>0</v>
      </c>
      <c r="I114" s="172">
        <f t="shared" si="37"/>
        <v>0</v>
      </c>
      <c r="J114" s="172">
        <f t="shared" si="38"/>
        <v>0</v>
      </c>
      <c r="K114" s="172">
        <f t="shared" si="39"/>
        <v>0</v>
      </c>
      <c r="L114" s="172">
        <f t="shared" si="40"/>
        <v>0</v>
      </c>
      <c r="M114" s="172">
        <f t="shared" si="41"/>
        <v>0</v>
      </c>
      <c r="N114" s="172">
        <f t="shared" si="42"/>
        <v>0</v>
      </c>
      <c r="O114" s="172">
        <f t="shared" si="43"/>
        <v>0</v>
      </c>
      <c r="P114" s="172">
        <f t="shared" si="44"/>
        <v>0</v>
      </c>
      <c r="Q114" s="172">
        <f t="shared" si="45"/>
        <v>0</v>
      </c>
      <c r="R114" s="172">
        <f t="shared" si="46"/>
        <v>0</v>
      </c>
      <c r="S114" s="172">
        <f t="shared" si="47"/>
        <v>0</v>
      </c>
      <c r="T114" s="172">
        <f t="shared" si="48"/>
        <v>0</v>
      </c>
      <c r="U114" s="172">
        <f t="shared" si="49"/>
        <v>0</v>
      </c>
      <c r="V114" s="172">
        <f t="shared" si="50"/>
        <v>0</v>
      </c>
      <c r="W114" s="172">
        <f t="shared" si="51"/>
        <v>0</v>
      </c>
      <c r="X114" s="172">
        <f t="shared" si="52"/>
        <v>0</v>
      </c>
      <c r="Y114" s="172">
        <f t="shared" si="53"/>
        <v>0</v>
      </c>
      <c r="Z114" s="172">
        <f t="shared" si="54"/>
        <v>0</v>
      </c>
      <c r="AA114" s="172">
        <f t="shared" si="55"/>
        <v>0</v>
      </c>
      <c r="AB114" s="172">
        <f t="shared" si="56"/>
        <v>0</v>
      </c>
      <c r="AC114" s="121">
        <f t="shared" si="57"/>
        <v>0</v>
      </c>
      <c r="AD114" s="3">
        <f>'t1'!M114</f>
        <v>0</v>
      </c>
      <c r="AJ114" s="70"/>
      <c r="AK114" s="70"/>
      <c r="AL114" s="70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121">
        <f t="shared" si="58"/>
        <v>0</v>
      </c>
      <c r="BK114" s="3">
        <f>'t1'!AR114</f>
        <v>0</v>
      </c>
    </row>
    <row r="115" spans="1:63" ht="13.5" customHeight="1">
      <c r="A115" s="58" t="str">
        <f>'t1'!A115</f>
        <v>Assistente religioso - D</v>
      </c>
      <c r="B115" s="74" t="str">
        <f>'t1'!B115</f>
        <v>P16006</v>
      </c>
      <c r="C115" s="171">
        <f t="shared" si="31"/>
        <v>0</v>
      </c>
      <c r="D115" s="171">
        <f t="shared" si="32"/>
        <v>0</v>
      </c>
      <c r="E115" s="171">
        <f t="shared" si="33"/>
        <v>0</v>
      </c>
      <c r="F115" s="172">
        <f t="shared" si="34"/>
        <v>0</v>
      </c>
      <c r="G115" s="172">
        <f t="shared" si="35"/>
        <v>0</v>
      </c>
      <c r="H115" s="172">
        <f t="shared" si="36"/>
        <v>0</v>
      </c>
      <c r="I115" s="172">
        <f t="shared" si="37"/>
        <v>0</v>
      </c>
      <c r="J115" s="172">
        <f t="shared" si="38"/>
        <v>0</v>
      </c>
      <c r="K115" s="172">
        <f t="shared" si="39"/>
        <v>0</v>
      </c>
      <c r="L115" s="172">
        <f t="shared" si="40"/>
        <v>0</v>
      </c>
      <c r="M115" s="172">
        <f t="shared" si="41"/>
        <v>0</v>
      </c>
      <c r="N115" s="172">
        <f t="shared" si="42"/>
        <v>0</v>
      </c>
      <c r="O115" s="172">
        <f t="shared" si="43"/>
        <v>0</v>
      </c>
      <c r="P115" s="172">
        <f t="shared" si="44"/>
        <v>0</v>
      </c>
      <c r="Q115" s="172">
        <f t="shared" si="45"/>
        <v>0</v>
      </c>
      <c r="R115" s="172">
        <f t="shared" si="46"/>
        <v>0</v>
      </c>
      <c r="S115" s="172">
        <f t="shared" si="47"/>
        <v>0</v>
      </c>
      <c r="T115" s="172">
        <f t="shared" si="48"/>
        <v>0</v>
      </c>
      <c r="U115" s="172">
        <f t="shared" si="49"/>
        <v>0</v>
      </c>
      <c r="V115" s="172">
        <f t="shared" si="50"/>
        <v>0</v>
      </c>
      <c r="W115" s="172">
        <f t="shared" si="51"/>
        <v>0</v>
      </c>
      <c r="X115" s="172">
        <f t="shared" si="52"/>
        <v>0</v>
      </c>
      <c r="Y115" s="172">
        <f t="shared" si="53"/>
        <v>0</v>
      </c>
      <c r="Z115" s="172">
        <f t="shared" si="54"/>
        <v>0</v>
      </c>
      <c r="AA115" s="172">
        <f t="shared" si="55"/>
        <v>0</v>
      </c>
      <c r="AB115" s="172">
        <f t="shared" si="56"/>
        <v>0</v>
      </c>
      <c r="AC115" s="121">
        <f t="shared" si="57"/>
        <v>0</v>
      </c>
      <c r="AD115" s="3">
        <f>'t1'!M115</f>
        <v>0</v>
      </c>
      <c r="AJ115" s="70"/>
      <c r="AK115" s="70"/>
      <c r="AL115" s="70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121">
        <f t="shared" si="58"/>
        <v>0</v>
      </c>
      <c r="BK115" s="3">
        <f>'t1'!AR115</f>
        <v>0</v>
      </c>
    </row>
    <row r="116" spans="1:63" ht="13.5" customHeight="1">
      <c r="A116" s="58" t="str">
        <f>'t1'!A116</f>
        <v>Specialista della comunicazione istituzionale - D</v>
      </c>
      <c r="B116" s="74" t="str">
        <f>'t1'!B116</f>
        <v>PSP871</v>
      </c>
      <c r="C116" s="171">
        <f t="shared" si="31"/>
        <v>0</v>
      </c>
      <c r="D116" s="171">
        <f t="shared" si="32"/>
        <v>0</v>
      </c>
      <c r="E116" s="171">
        <f t="shared" si="33"/>
        <v>0</v>
      </c>
      <c r="F116" s="172">
        <f t="shared" si="34"/>
        <v>0</v>
      </c>
      <c r="G116" s="172">
        <f t="shared" si="35"/>
        <v>0</v>
      </c>
      <c r="H116" s="172">
        <f t="shared" si="36"/>
        <v>0</v>
      </c>
      <c r="I116" s="172">
        <f t="shared" si="37"/>
        <v>0</v>
      </c>
      <c r="J116" s="172">
        <f t="shared" si="38"/>
        <v>0</v>
      </c>
      <c r="K116" s="172">
        <f t="shared" si="39"/>
        <v>0</v>
      </c>
      <c r="L116" s="172">
        <f t="shared" si="40"/>
        <v>0</v>
      </c>
      <c r="M116" s="172">
        <f t="shared" si="41"/>
        <v>0</v>
      </c>
      <c r="N116" s="172">
        <f t="shared" si="42"/>
        <v>0</v>
      </c>
      <c r="O116" s="172">
        <f t="shared" si="43"/>
        <v>0</v>
      </c>
      <c r="P116" s="172">
        <f t="shared" si="44"/>
        <v>0</v>
      </c>
      <c r="Q116" s="172">
        <f t="shared" si="45"/>
        <v>0</v>
      </c>
      <c r="R116" s="172">
        <f t="shared" si="46"/>
        <v>0</v>
      </c>
      <c r="S116" s="172">
        <f t="shared" si="47"/>
        <v>0</v>
      </c>
      <c r="T116" s="172">
        <f t="shared" si="48"/>
        <v>0</v>
      </c>
      <c r="U116" s="172">
        <f t="shared" si="49"/>
        <v>0</v>
      </c>
      <c r="V116" s="172">
        <f t="shared" si="50"/>
        <v>0</v>
      </c>
      <c r="W116" s="172">
        <f t="shared" si="51"/>
        <v>0</v>
      </c>
      <c r="X116" s="172">
        <f t="shared" si="52"/>
        <v>0</v>
      </c>
      <c r="Y116" s="172">
        <f t="shared" si="53"/>
        <v>0</v>
      </c>
      <c r="Z116" s="172">
        <f t="shared" si="54"/>
        <v>0</v>
      </c>
      <c r="AA116" s="172">
        <f t="shared" si="55"/>
        <v>0</v>
      </c>
      <c r="AB116" s="172">
        <f t="shared" si="56"/>
        <v>0</v>
      </c>
      <c r="AC116" s="121">
        <f t="shared" si="57"/>
        <v>0</v>
      </c>
      <c r="AD116" s="3">
        <f>'t1'!M116</f>
        <v>0</v>
      </c>
      <c r="AJ116" s="70"/>
      <c r="AK116" s="70"/>
      <c r="AL116" s="70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121">
        <f t="shared" si="58"/>
        <v>0</v>
      </c>
      <c r="BK116" s="3">
        <f>'t1'!AR116</f>
        <v>0</v>
      </c>
    </row>
    <row r="117" spans="1:63" ht="13.5" customHeight="1">
      <c r="A117" s="58" t="str">
        <f>'t1'!A117</f>
        <v>Specialista nei rapporti con i media, giornalista pubblico - D</v>
      </c>
      <c r="B117" s="74" t="str">
        <f>'t1'!B117</f>
        <v>PSP872</v>
      </c>
      <c r="C117" s="171">
        <f t="shared" si="31"/>
        <v>0</v>
      </c>
      <c r="D117" s="171">
        <f t="shared" si="32"/>
        <v>0</v>
      </c>
      <c r="E117" s="171">
        <f t="shared" si="33"/>
        <v>0</v>
      </c>
      <c r="F117" s="172">
        <f t="shared" si="34"/>
        <v>0</v>
      </c>
      <c r="G117" s="172">
        <f t="shared" si="35"/>
        <v>0</v>
      </c>
      <c r="H117" s="172">
        <f t="shared" si="36"/>
        <v>0</v>
      </c>
      <c r="I117" s="172">
        <f t="shared" si="37"/>
        <v>0</v>
      </c>
      <c r="J117" s="172">
        <f t="shared" si="38"/>
        <v>0</v>
      </c>
      <c r="K117" s="172">
        <f t="shared" si="39"/>
        <v>0</v>
      </c>
      <c r="L117" s="172">
        <f t="shared" si="40"/>
        <v>0</v>
      </c>
      <c r="M117" s="172">
        <f t="shared" si="41"/>
        <v>0</v>
      </c>
      <c r="N117" s="172">
        <f t="shared" si="42"/>
        <v>0</v>
      </c>
      <c r="O117" s="172">
        <f t="shared" si="43"/>
        <v>0</v>
      </c>
      <c r="P117" s="172">
        <f t="shared" si="44"/>
        <v>0</v>
      </c>
      <c r="Q117" s="172">
        <f t="shared" si="45"/>
        <v>0</v>
      </c>
      <c r="R117" s="172">
        <f t="shared" si="46"/>
        <v>0</v>
      </c>
      <c r="S117" s="172">
        <f t="shared" si="47"/>
        <v>0</v>
      </c>
      <c r="T117" s="172">
        <f t="shared" si="48"/>
        <v>0</v>
      </c>
      <c r="U117" s="172">
        <f t="shared" si="49"/>
        <v>0</v>
      </c>
      <c r="V117" s="172">
        <f t="shared" si="50"/>
        <v>0</v>
      </c>
      <c r="W117" s="172">
        <f t="shared" si="51"/>
        <v>0</v>
      </c>
      <c r="X117" s="172">
        <f t="shared" si="52"/>
        <v>0</v>
      </c>
      <c r="Y117" s="172">
        <f t="shared" si="53"/>
        <v>0</v>
      </c>
      <c r="Z117" s="172">
        <f t="shared" si="54"/>
        <v>0</v>
      </c>
      <c r="AA117" s="172">
        <f t="shared" si="55"/>
        <v>0</v>
      </c>
      <c r="AB117" s="172">
        <f t="shared" si="56"/>
        <v>0</v>
      </c>
      <c r="AC117" s="121">
        <f t="shared" si="57"/>
        <v>0</v>
      </c>
      <c r="AD117" s="3">
        <f>'t1'!M117</f>
        <v>0</v>
      </c>
      <c r="AJ117" s="70"/>
      <c r="AK117" s="70"/>
      <c r="AL117" s="70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121">
        <f t="shared" si="58"/>
        <v>0</v>
      </c>
      <c r="BK117" s="3">
        <f>'t1'!AR117</f>
        <v>0</v>
      </c>
    </row>
    <row r="118" spans="1:63" ht="13.5" customHeight="1">
      <c r="A118" s="58" t="str">
        <f>'t1'!A118</f>
        <v>Profilo atipico ruolo professionale</v>
      </c>
      <c r="B118" s="74" t="str">
        <f>'t1'!B118</f>
        <v>P00062</v>
      </c>
      <c r="C118" s="171">
        <f t="shared" si="31"/>
        <v>0</v>
      </c>
      <c r="D118" s="171">
        <f t="shared" si="32"/>
        <v>0</v>
      </c>
      <c r="E118" s="171">
        <f t="shared" si="33"/>
        <v>0</v>
      </c>
      <c r="F118" s="172">
        <f t="shared" si="34"/>
        <v>0</v>
      </c>
      <c r="G118" s="172">
        <f t="shared" si="35"/>
        <v>0</v>
      </c>
      <c r="H118" s="172">
        <f t="shared" si="36"/>
        <v>0</v>
      </c>
      <c r="I118" s="172">
        <f t="shared" si="37"/>
        <v>0</v>
      </c>
      <c r="J118" s="172">
        <f t="shared" si="38"/>
        <v>0</v>
      </c>
      <c r="K118" s="172">
        <f t="shared" si="39"/>
        <v>0</v>
      </c>
      <c r="L118" s="172">
        <f t="shared" si="40"/>
        <v>0</v>
      </c>
      <c r="M118" s="172">
        <f t="shared" si="41"/>
        <v>0</v>
      </c>
      <c r="N118" s="172">
        <f t="shared" si="42"/>
        <v>0</v>
      </c>
      <c r="O118" s="172">
        <f t="shared" si="43"/>
        <v>0</v>
      </c>
      <c r="P118" s="172">
        <f t="shared" si="44"/>
        <v>0</v>
      </c>
      <c r="Q118" s="172">
        <f t="shared" si="45"/>
        <v>0</v>
      </c>
      <c r="R118" s="172">
        <f t="shared" si="46"/>
        <v>0</v>
      </c>
      <c r="S118" s="172">
        <f t="shared" si="47"/>
        <v>0</v>
      </c>
      <c r="T118" s="172">
        <f t="shared" si="48"/>
        <v>0</v>
      </c>
      <c r="U118" s="172">
        <f t="shared" si="49"/>
        <v>0</v>
      </c>
      <c r="V118" s="172">
        <f t="shared" si="50"/>
        <v>0</v>
      </c>
      <c r="W118" s="172">
        <f t="shared" si="51"/>
        <v>0</v>
      </c>
      <c r="X118" s="172">
        <f t="shared" si="52"/>
        <v>0</v>
      </c>
      <c r="Y118" s="172">
        <f t="shared" si="53"/>
        <v>0</v>
      </c>
      <c r="Z118" s="172">
        <f t="shared" si="54"/>
        <v>0</v>
      </c>
      <c r="AA118" s="172">
        <f t="shared" si="55"/>
        <v>0</v>
      </c>
      <c r="AB118" s="172">
        <f t="shared" si="56"/>
        <v>0</v>
      </c>
      <c r="AC118" s="121">
        <f t="shared" si="57"/>
        <v>0</v>
      </c>
      <c r="AD118" s="3">
        <f>'t1'!M118</f>
        <v>0</v>
      </c>
      <c r="AJ118" s="70"/>
      <c r="AK118" s="70"/>
      <c r="AL118" s="70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121">
        <f t="shared" si="58"/>
        <v>0</v>
      </c>
      <c r="BK118" s="3">
        <f>'t1'!AR118</f>
        <v>0</v>
      </c>
    </row>
    <row r="119" spans="1:63" ht="13.5" customHeight="1">
      <c r="A119" s="58" t="str">
        <f>'t1'!A119</f>
        <v>Analisti dirig. Con incarico di struttura complessa</v>
      </c>
      <c r="B119" s="74" t="str">
        <f>'t1'!B119</f>
        <v>TD0002</v>
      </c>
      <c r="C119" s="171">
        <f t="shared" si="31"/>
        <v>0</v>
      </c>
      <c r="D119" s="171">
        <f t="shared" si="32"/>
        <v>0</v>
      </c>
      <c r="E119" s="171">
        <f t="shared" si="33"/>
        <v>0</v>
      </c>
      <c r="F119" s="172">
        <f t="shared" si="34"/>
        <v>0</v>
      </c>
      <c r="G119" s="172">
        <f t="shared" si="35"/>
        <v>0</v>
      </c>
      <c r="H119" s="172">
        <f t="shared" si="36"/>
        <v>0</v>
      </c>
      <c r="I119" s="172">
        <f t="shared" si="37"/>
        <v>0</v>
      </c>
      <c r="J119" s="172">
        <f t="shared" si="38"/>
        <v>0</v>
      </c>
      <c r="K119" s="172">
        <f t="shared" si="39"/>
        <v>0</v>
      </c>
      <c r="L119" s="172">
        <f t="shared" si="40"/>
        <v>0</v>
      </c>
      <c r="M119" s="172">
        <f t="shared" si="41"/>
        <v>0</v>
      </c>
      <c r="N119" s="172">
        <f t="shared" si="42"/>
        <v>0</v>
      </c>
      <c r="O119" s="172">
        <f t="shared" si="43"/>
        <v>0</v>
      </c>
      <c r="P119" s="172">
        <f t="shared" si="44"/>
        <v>0</v>
      </c>
      <c r="Q119" s="172">
        <f t="shared" si="45"/>
        <v>0</v>
      </c>
      <c r="R119" s="172">
        <f t="shared" si="46"/>
        <v>0</v>
      </c>
      <c r="S119" s="172">
        <f t="shared" si="47"/>
        <v>0</v>
      </c>
      <c r="T119" s="172">
        <f t="shared" si="48"/>
        <v>0</v>
      </c>
      <c r="U119" s="172">
        <f t="shared" si="49"/>
        <v>0</v>
      </c>
      <c r="V119" s="172">
        <f t="shared" si="50"/>
        <v>0</v>
      </c>
      <c r="W119" s="172">
        <f t="shared" si="51"/>
        <v>0</v>
      </c>
      <c r="X119" s="172">
        <f t="shared" si="52"/>
        <v>0</v>
      </c>
      <c r="Y119" s="172">
        <f t="shared" si="53"/>
        <v>0</v>
      </c>
      <c r="Z119" s="172">
        <f t="shared" si="54"/>
        <v>0</v>
      </c>
      <c r="AA119" s="172">
        <f t="shared" si="55"/>
        <v>0</v>
      </c>
      <c r="AB119" s="172">
        <f t="shared" si="56"/>
        <v>0</v>
      </c>
      <c r="AC119" s="121">
        <f t="shared" si="57"/>
        <v>0</v>
      </c>
      <c r="AD119" s="3">
        <f>'t1'!M119</f>
        <v>0</v>
      </c>
      <c r="AJ119" s="70"/>
      <c r="AK119" s="70"/>
      <c r="AL119" s="70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121">
        <f t="shared" si="58"/>
        <v>0</v>
      </c>
      <c r="BK119" s="3">
        <f>'t1'!AR119</f>
        <v>0</v>
      </c>
    </row>
    <row r="120" spans="1:63" ht="13.5" customHeight="1">
      <c r="A120" s="58" t="str">
        <f>'t1'!A120</f>
        <v>Analisti dirig. Con incarico di struttura semplice</v>
      </c>
      <c r="B120" s="74" t="str">
        <f>'t1'!B120</f>
        <v>TD0S01</v>
      </c>
      <c r="C120" s="171">
        <f t="shared" si="31"/>
        <v>472</v>
      </c>
      <c r="D120" s="171">
        <f t="shared" si="32"/>
        <v>0</v>
      </c>
      <c r="E120" s="171">
        <f t="shared" si="33"/>
        <v>0</v>
      </c>
      <c r="F120" s="172">
        <f t="shared" si="34"/>
        <v>3542</v>
      </c>
      <c r="G120" s="172">
        <f t="shared" si="35"/>
        <v>12262</v>
      </c>
      <c r="H120" s="172">
        <f t="shared" si="36"/>
        <v>11382</v>
      </c>
      <c r="I120" s="172">
        <f t="shared" si="37"/>
        <v>0</v>
      </c>
      <c r="J120" s="172">
        <f t="shared" si="38"/>
        <v>0</v>
      </c>
      <c r="K120" s="172">
        <f t="shared" si="39"/>
        <v>0</v>
      </c>
      <c r="L120" s="172">
        <f t="shared" si="40"/>
        <v>0</v>
      </c>
      <c r="M120" s="172">
        <f t="shared" si="41"/>
        <v>0</v>
      </c>
      <c r="N120" s="172">
        <f t="shared" si="42"/>
        <v>0</v>
      </c>
      <c r="O120" s="172">
        <f t="shared" si="43"/>
        <v>0</v>
      </c>
      <c r="P120" s="172">
        <f t="shared" si="44"/>
        <v>0</v>
      </c>
      <c r="Q120" s="172">
        <f t="shared" si="45"/>
        <v>0</v>
      </c>
      <c r="R120" s="172">
        <f t="shared" si="46"/>
        <v>0</v>
      </c>
      <c r="S120" s="172">
        <f t="shared" si="47"/>
        <v>0</v>
      </c>
      <c r="T120" s="172">
        <f t="shared" si="48"/>
        <v>0</v>
      </c>
      <c r="U120" s="172">
        <f t="shared" si="49"/>
        <v>0</v>
      </c>
      <c r="V120" s="172">
        <f t="shared" si="50"/>
        <v>0</v>
      </c>
      <c r="W120" s="172">
        <f t="shared" si="51"/>
        <v>0</v>
      </c>
      <c r="X120" s="172">
        <f t="shared" si="52"/>
        <v>0</v>
      </c>
      <c r="Y120" s="172">
        <f t="shared" si="53"/>
        <v>0</v>
      </c>
      <c r="Z120" s="172">
        <f t="shared" si="54"/>
        <v>0</v>
      </c>
      <c r="AA120" s="172">
        <f t="shared" si="55"/>
        <v>0</v>
      </c>
      <c r="AB120" s="172">
        <f t="shared" si="56"/>
        <v>0</v>
      </c>
      <c r="AC120" s="121">
        <f t="shared" si="57"/>
        <v>27658</v>
      </c>
      <c r="AD120" s="3">
        <f>'t1'!M120</f>
        <v>1</v>
      </c>
      <c r="AJ120" s="70">
        <v>472</v>
      </c>
      <c r="AK120" s="70"/>
      <c r="AL120" s="70"/>
      <c r="AM120" s="71">
        <v>3542</v>
      </c>
      <c r="AN120" s="71">
        <v>12262</v>
      </c>
      <c r="AO120" s="71">
        <v>11382</v>
      </c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121">
        <f t="shared" si="58"/>
        <v>27658</v>
      </c>
      <c r="BK120" s="3">
        <f>'t1'!AR120</f>
        <v>0</v>
      </c>
    </row>
    <row r="121" spans="1:63" ht="13.5" customHeight="1">
      <c r="A121" s="58" t="str">
        <f>'t1'!A121</f>
        <v>Analisti dirig. Con altri incar.prof.li</v>
      </c>
      <c r="B121" s="74" t="str">
        <f>'t1'!B121</f>
        <v>TD0A01</v>
      </c>
      <c r="C121" s="171">
        <f t="shared" si="31"/>
        <v>1160</v>
      </c>
      <c r="D121" s="171">
        <f t="shared" si="32"/>
        <v>0</v>
      </c>
      <c r="E121" s="171">
        <f t="shared" si="33"/>
        <v>0</v>
      </c>
      <c r="F121" s="172">
        <f t="shared" si="34"/>
        <v>11750</v>
      </c>
      <c r="G121" s="172">
        <f t="shared" si="35"/>
        <v>13991</v>
      </c>
      <c r="H121" s="172">
        <f t="shared" si="36"/>
        <v>30993</v>
      </c>
      <c r="I121" s="172">
        <f t="shared" si="37"/>
        <v>0</v>
      </c>
      <c r="J121" s="172">
        <f t="shared" si="38"/>
        <v>0</v>
      </c>
      <c r="K121" s="172">
        <f t="shared" si="39"/>
        <v>0</v>
      </c>
      <c r="L121" s="172">
        <f t="shared" si="40"/>
        <v>0</v>
      </c>
      <c r="M121" s="172">
        <f t="shared" si="41"/>
        <v>0</v>
      </c>
      <c r="N121" s="172">
        <f t="shared" si="42"/>
        <v>0</v>
      </c>
      <c r="O121" s="172">
        <f t="shared" si="43"/>
        <v>0</v>
      </c>
      <c r="P121" s="172">
        <f t="shared" si="44"/>
        <v>0</v>
      </c>
      <c r="Q121" s="172">
        <f t="shared" si="45"/>
        <v>3449</v>
      </c>
      <c r="R121" s="172">
        <f t="shared" si="46"/>
        <v>0</v>
      </c>
      <c r="S121" s="172">
        <f t="shared" si="47"/>
        <v>0</v>
      </c>
      <c r="T121" s="172">
        <f t="shared" si="48"/>
        <v>0</v>
      </c>
      <c r="U121" s="172">
        <f t="shared" si="49"/>
        <v>0</v>
      </c>
      <c r="V121" s="172">
        <f t="shared" si="50"/>
        <v>0</v>
      </c>
      <c r="W121" s="172">
        <f t="shared" si="51"/>
        <v>0</v>
      </c>
      <c r="X121" s="172">
        <f t="shared" si="52"/>
        <v>0</v>
      </c>
      <c r="Y121" s="172">
        <f t="shared" si="53"/>
        <v>0</v>
      </c>
      <c r="Z121" s="172">
        <f t="shared" si="54"/>
        <v>0</v>
      </c>
      <c r="AA121" s="172">
        <f t="shared" si="55"/>
        <v>0</v>
      </c>
      <c r="AB121" s="172">
        <f t="shared" si="56"/>
        <v>8552</v>
      </c>
      <c r="AC121" s="121">
        <f t="shared" si="57"/>
        <v>69895</v>
      </c>
      <c r="AD121" s="3">
        <f>'t1'!M121</f>
        <v>1</v>
      </c>
      <c r="AJ121" s="70">
        <v>1160</v>
      </c>
      <c r="AK121" s="70"/>
      <c r="AL121" s="70"/>
      <c r="AM121" s="71">
        <v>11750</v>
      </c>
      <c r="AN121" s="71">
        <v>13991</v>
      </c>
      <c r="AO121" s="71">
        <v>30993</v>
      </c>
      <c r="AP121" s="71"/>
      <c r="AQ121" s="71"/>
      <c r="AR121" s="71"/>
      <c r="AS121" s="71"/>
      <c r="AT121" s="71"/>
      <c r="AU121" s="71"/>
      <c r="AV121" s="71"/>
      <c r="AW121" s="71"/>
      <c r="AX121" s="71">
        <v>3449</v>
      </c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>
        <v>8552</v>
      </c>
      <c r="BJ121" s="121">
        <f t="shared" si="58"/>
        <v>69895</v>
      </c>
      <c r="BK121" s="3">
        <f>'t1'!AR121</f>
        <v>0</v>
      </c>
    </row>
    <row r="122" spans="1:63" ht="13.5" customHeight="1">
      <c r="A122" s="58" t="str">
        <f>'t1'!A122</f>
        <v>Analisti dir. A t. Determinato(art. 15-septies dlgs. 502/92)</v>
      </c>
      <c r="B122" s="74" t="str">
        <f>'t1'!B122</f>
        <v>TD0609</v>
      </c>
      <c r="C122" s="171">
        <f t="shared" si="31"/>
        <v>395</v>
      </c>
      <c r="D122" s="171">
        <f t="shared" si="32"/>
        <v>8148</v>
      </c>
      <c r="E122" s="171">
        <f t="shared" si="33"/>
        <v>0</v>
      </c>
      <c r="F122" s="172">
        <f t="shared" si="34"/>
        <v>3057</v>
      </c>
      <c r="G122" s="172">
        <f t="shared" si="35"/>
        <v>25776</v>
      </c>
      <c r="H122" s="172">
        <f t="shared" si="36"/>
        <v>41716</v>
      </c>
      <c r="I122" s="172">
        <f t="shared" si="37"/>
        <v>0</v>
      </c>
      <c r="J122" s="172">
        <f t="shared" si="38"/>
        <v>0</v>
      </c>
      <c r="K122" s="172">
        <f t="shared" si="39"/>
        <v>0</v>
      </c>
      <c r="L122" s="172">
        <f t="shared" si="40"/>
        <v>0</v>
      </c>
      <c r="M122" s="172">
        <f t="shared" si="41"/>
        <v>0</v>
      </c>
      <c r="N122" s="172">
        <f t="shared" si="42"/>
        <v>0</v>
      </c>
      <c r="O122" s="172">
        <f t="shared" si="43"/>
        <v>0</v>
      </c>
      <c r="P122" s="172">
        <f t="shared" si="44"/>
        <v>0</v>
      </c>
      <c r="Q122" s="172">
        <f t="shared" si="45"/>
        <v>0</v>
      </c>
      <c r="R122" s="172">
        <f t="shared" si="46"/>
        <v>0</v>
      </c>
      <c r="S122" s="172">
        <f t="shared" si="47"/>
        <v>0</v>
      </c>
      <c r="T122" s="172">
        <f t="shared" si="48"/>
        <v>0</v>
      </c>
      <c r="U122" s="172">
        <f t="shared" si="49"/>
        <v>0</v>
      </c>
      <c r="V122" s="172">
        <f t="shared" si="50"/>
        <v>0</v>
      </c>
      <c r="W122" s="172">
        <f t="shared" si="51"/>
        <v>0</v>
      </c>
      <c r="X122" s="172">
        <f t="shared" si="52"/>
        <v>0</v>
      </c>
      <c r="Y122" s="172">
        <f t="shared" si="53"/>
        <v>0</v>
      </c>
      <c r="Z122" s="172">
        <f t="shared" si="54"/>
        <v>0</v>
      </c>
      <c r="AA122" s="172">
        <f t="shared" si="55"/>
        <v>0</v>
      </c>
      <c r="AB122" s="172">
        <f t="shared" si="56"/>
        <v>0</v>
      </c>
      <c r="AC122" s="121">
        <f t="shared" si="57"/>
        <v>79092</v>
      </c>
      <c r="AD122" s="3">
        <f>'t1'!M122</f>
        <v>0</v>
      </c>
      <c r="AJ122" s="70">
        <v>395</v>
      </c>
      <c r="AK122" s="70">
        <v>8148</v>
      </c>
      <c r="AL122" s="70"/>
      <c r="AM122" s="71">
        <v>3057</v>
      </c>
      <c r="AN122" s="71">
        <v>25776</v>
      </c>
      <c r="AO122" s="71">
        <v>41716</v>
      </c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121">
        <f t="shared" si="58"/>
        <v>79092</v>
      </c>
      <c r="BK122" s="3">
        <f>'t1'!AR122</f>
        <v>0</v>
      </c>
    </row>
    <row r="123" spans="1:63" ht="13.5" customHeight="1">
      <c r="A123" s="58" t="str">
        <f>'t1'!A123</f>
        <v>Statistico dirig. Con incarico di struttura complessa</v>
      </c>
      <c r="B123" s="74" t="str">
        <f>'t1'!B123</f>
        <v>TD0071</v>
      </c>
      <c r="C123" s="171">
        <f t="shared" si="31"/>
        <v>472</v>
      </c>
      <c r="D123" s="171">
        <f t="shared" si="32"/>
        <v>6838</v>
      </c>
      <c r="E123" s="171">
        <f t="shared" si="33"/>
        <v>0</v>
      </c>
      <c r="F123" s="172">
        <f t="shared" si="34"/>
        <v>6826</v>
      </c>
      <c r="G123" s="172">
        <f t="shared" si="35"/>
        <v>17456</v>
      </c>
      <c r="H123" s="172">
        <f t="shared" si="36"/>
        <v>12955</v>
      </c>
      <c r="I123" s="172">
        <f t="shared" si="37"/>
        <v>0</v>
      </c>
      <c r="J123" s="172">
        <f t="shared" si="38"/>
        <v>0</v>
      </c>
      <c r="K123" s="172">
        <f t="shared" si="39"/>
        <v>0</v>
      </c>
      <c r="L123" s="172">
        <f t="shared" si="40"/>
        <v>0</v>
      </c>
      <c r="M123" s="172">
        <f t="shared" si="41"/>
        <v>0</v>
      </c>
      <c r="N123" s="172">
        <f t="shared" si="42"/>
        <v>0</v>
      </c>
      <c r="O123" s="172">
        <f t="shared" si="43"/>
        <v>0</v>
      </c>
      <c r="P123" s="172">
        <f t="shared" si="44"/>
        <v>0</v>
      </c>
      <c r="Q123" s="172">
        <f t="shared" si="45"/>
        <v>0</v>
      </c>
      <c r="R123" s="172">
        <f t="shared" si="46"/>
        <v>0</v>
      </c>
      <c r="S123" s="172">
        <f t="shared" si="47"/>
        <v>0</v>
      </c>
      <c r="T123" s="172">
        <f t="shared" si="48"/>
        <v>0</v>
      </c>
      <c r="U123" s="172">
        <f t="shared" si="49"/>
        <v>0</v>
      </c>
      <c r="V123" s="172">
        <f t="shared" si="50"/>
        <v>0</v>
      </c>
      <c r="W123" s="172">
        <f t="shared" si="51"/>
        <v>0</v>
      </c>
      <c r="X123" s="172">
        <f t="shared" si="52"/>
        <v>0</v>
      </c>
      <c r="Y123" s="172">
        <f t="shared" si="53"/>
        <v>0</v>
      </c>
      <c r="Z123" s="172">
        <f t="shared" si="54"/>
        <v>0</v>
      </c>
      <c r="AA123" s="172">
        <f t="shared" si="55"/>
        <v>0</v>
      </c>
      <c r="AB123" s="172">
        <f t="shared" si="56"/>
        <v>0</v>
      </c>
      <c r="AC123" s="121">
        <f t="shared" si="57"/>
        <v>44547</v>
      </c>
      <c r="AD123" s="3">
        <f>'t1'!M123</f>
        <v>1</v>
      </c>
      <c r="AJ123" s="70">
        <v>472</v>
      </c>
      <c r="AK123" s="70">
        <v>6838</v>
      </c>
      <c r="AL123" s="70"/>
      <c r="AM123" s="71">
        <v>6826</v>
      </c>
      <c r="AN123" s="71">
        <v>17456</v>
      </c>
      <c r="AO123" s="71">
        <v>12955</v>
      </c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121">
        <f t="shared" si="58"/>
        <v>44547</v>
      </c>
      <c r="BK123" s="3">
        <f>'t1'!AR123</f>
        <v>0</v>
      </c>
    </row>
    <row r="124" spans="1:63" ht="13.5" customHeight="1">
      <c r="A124" s="58" t="str">
        <f>'t1'!A124</f>
        <v>Statistico dirig. Con incarico di struttura semplice</v>
      </c>
      <c r="B124" s="74" t="str">
        <f>'t1'!B124</f>
        <v>TD0S70</v>
      </c>
      <c r="C124" s="171">
        <f t="shared" si="31"/>
        <v>0</v>
      </c>
      <c r="D124" s="171">
        <f t="shared" si="32"/>
        <v>0</v>
      </c>
      <c r="E124" s="171">
        <f t="shared" si="33"/>
        <v>0</v>
      </c>
      <c r="F124" s="172">
        <f t="shared" si="34"/>
        <v>0</v>
      </c>
      <c r="G124" s="172">
        <f t="shared" si="35"/>
        <v>0</v>
      </c>
      <c r="H124" s="172">
        <f t="shared" si="36"/>
        <v>0</v>
      </c>
      <c r="I124" s="172">
        <f t="shared" si="37"/>
        <v>0</v>
      </c>
      <c r="J124" s="172">
        <f t="shared" si="38"/>
        <v>0</v>
      </c>
      <c r="K124" s="172">
        <f t="shared" si="39"/>
        <v>0</v>
      </c>
      <c r="L124" s="172">
        <f t="shared" si="40"/>
        <v>0</v>
      </c>
      <c r="M124" s="172">
        <f t="shared" si="41"/>
        <v>0</v>
      </c>
      <c r="N124" s="172">
        <f t="shared" si="42"/>
        <v>0</v>
      </c>
      <c r="O124" s="172">
        <f t="shared" si="43"/>
        <v>0</v>
      </c>
      <c r="P124" s="172">
        <f t="shared" si="44"/>
        <v>0</v>
      </c>
      <c r="Q124" s="172">
        <f t="shared" si="45"/>
        <v>0</v>
      </c>
      <c r="R124" s="172">
        <f t="shared" si="46"/>
        <v>0</v>
      </c>
      <c r="S124" s="172">
        <f t="shared" si="47"/>
        <v>0</v>
      </c>
      <c r="T124" s="172">
        <f t="shared" si="48"/>
        <v>0</v>
      </c>
      <c r="U124" s="172">
        <f t="shared" si="49"/>
        <v>0</v>
      </c>
      <c r="V124" s="172">
        <f t="shared" si="50"/>
        <v>0</v>
      </c>
      <c r="W124" s="172">
        <f t="shared" si="51"/>
        <v>0</v>
      </c>
      <c r="X124" s="172">
        <f t="shared" si="52"/>
        <v>0</v>
      </c>
      <c r="Y124" s="172">
        <f t="shared" si="53"/>
        <v>0</v>
      </c>
      <c r="Z124" s="172">
        <f t="shared" si="54"/>
        <v>0</v>
      </c>
      <c r="AA124" s="172">
        <f t="shared" si="55"/>
        <v>0</v>
      </c>
      <c r="AB124" s="172">
        <f t="shared" si="56"/>
        <v>0</v>
      </c>
      <c r="AC124" s="121">
        <f t="shared" si="57"/>
        <v>0</v>
      </c>
      <c r="AD124" s="3">
        <f>'t1'!M124</f>
        <v>0</v>
      </c>
      <c r="AJ124" s="70"/>
      <c r="AK124" s="70"/>
      <c r="AL124" s="70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121">
        <f t="shared" si="58"/>
        <v>0</v>
      </c>
      <c r="BK124" s="3">
        <f>'t1'!AR124</f>
        <v>0</v>
      </c>
    </row>
    <row r="125" spans="1:63" ht="13.5" customHeight="1">
      <c r="A125" s="58" t="str">
        <f>'t1'!A125</f>
        <v>Statistico dirig. Con altri incar.prof.li</v>
      </c>
      <c r="B125" s="74" t="str">
        <f>'t1'!B125</f>
        <v>TD0A70</v>
      </c>
      <c r="C125" s="171">
        <f t="shared" si="31"/>
        <v>2196</v>
      </c>
      <c r="D125" s="171">
        <f t="shared" si="32"/>
        <v>6838</v>
      </c>
      <c r="E125" s="171">
        <f t="shared" si="33"/>
        <v>0</v>
      </c>
      <c r="F125" s="172">
        <f t="shared" si="34"/>
        <v>16700</v>
      </c>
      <c r="G125" s="172">
        <f t="shared" si="35"/>
        <v>30511</v>
      </c>
      <c r="H125" s="172">
        <f t="shared" si="36"/>
        <v>55594</v>
      </c>
      <c r="I125" s="172">
        <f t="shared" si="37"/>
        <v>0</v>
      </c>
      <c r="J125" s="172">
        <f t="shared" si="38"/>
        <v>0</v>
      </c>
      <c r="K125" s="172">
        <f t="shared" si="39"/>
        <v>0</v>
      </c>
      <c r="L125" s="172">
        <f t="shared" si="40"/>
        <v>0</v>
      </c>
      <c r="M125" s="172">
        <f t="shared" si="41"/>
        <v>0</v>
      </c>
      <c r="N125" s="172">
        <f t="shared" si="42"/>
        <v>0</v>
      </c>
      <c r="O125" s="172">
        <f t="shared" si="43"/>
        <v>0</v>
      </c>
      <c r="P125" s="172">
        <f t="shared" si="44"/>
        <v>0</v>
      </c>
      <c r="Q125" s="172">
        <f t="shared" si="45"/>
        <v>0</v>
      </c>
      <c r="R125" s="172">
        <f t="shared" si="46"/>
        <v>0</v>
      </c>
      <c r="S125" s="172">
        <f t="shared" si="47"/>
        <v>0</v>
      </c>
      <c r="T125" s="172">
        <f t="shared" si="48"/>
        <v>0</v>
      </c>
      <c r="U125" s="172">
        <f t="shared" si="49"/>
        <v>0</v>
      </c>
      <c r="V125" s="172">
        <f t="shared" si="50"/>
        <v>0</v>
      </c>
      <c r="W125" s="172">
        <f t="shared" si="51"/>
        <v>0</v>
      </c>
      <c r="X125" s="172">
        <f t="shared" si="52"/>
        <v>0</v>
      </c>
      <c r="Y125" s="172">
        <f t="shared" si="53"/>
        <v>0</v>
      </c>
      <c r="Z125" s="172">
        <f t="shared" si="54"/>
        <v>0</v>
      </c>
      <c r="AA125" s="172">
        <f t="shared" si="55"/>
        <v>0</v>
      </c>
      <c r="AB125" s="172">
        <f t="shared" si="56"/>
        <v>0</v>
      </c>
      <c r="AC125" s="121">
        <f t="shared" si="57"/>
        <v>111839</v>
      </c>
      <c r="AD125" s="3">
        <f>'t1'!M125</f>
        <v>1</v>
      </c>
      <c r="AJ125" s="70">
        <v>2196</v>
      </c>
      <c r="AK125" s="70">
        <v>6838</v>
      </c>
      <c r="AL125" s="70"/>
      <c r="AM125" s="71">
        <v>16700</v>
      </c>
      <c r="AN125" s="71">
        <v>30511</v>
      </c>
      <c r="AO125" s="71">
        <v>55594</v>
      </c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121">
        <f t="shared" si="58"/>
        <v>111839</v>
      </c>
      <c r="BK125" s="3">
        <f>'t1'!AR125</f>
        <v>0</v>
      </c>
    </row>
    <row r="126" spans="1:63" ht="13.5" customHeight="1">
      <c r="A126" s="58" t="str">
        <f>'t1'!A126</f>
        <v>Statistico dir. A t.determinato(art. 15-septies dlgs.502/92)</v>
      </c>
      <c r="B126" s="74" t="str">
        <f>'t1'!B126</f>
        <v>TD0610</v>
      </c>
      <c r="C126" s="171">
        <f t="shared" si="31"/>
        <v>0</v>
      </c>
      <c r="D126" s="171">
        <f t="shared" si="32"/>
        <v>0</v>
      </c>
      <c r="E126" s="171">
        <f t="shared" si="33"/>
        <v>0</v>
      </c>
      <c r="F126" s="172">
        <f t="shared" si="34"/>
        <v>0</v>
      </c>
      <c r="G126" s="172">
        <f t="shared" si="35"/>
        <v>0</v>
      </c>
      <c r="H126" s="172">
        <f t="shared" si="36"/>
        <v>0</v>
      </c>
      <c r="I126" s="172">
        <f t="shared" si="37"/>
        <v>0</v>
      </c>
      <c r="J126" s="172">
        <f t="shared" si="38"/>
        <v>0</v>
      </c>
      <c r="K126" s="172">
        <f t="shared" si="39"/>
        <v>0</v>
      </c>
      <c r="L126" s="172">
        <f t="shared" si="40"/>
        <v>0</v>
      </c>
      <c r="M126" s="172">
        <f t="shared" si="41"/>
        <v>0</v>
      </c>
      <c r="N126" s="172">
        <f t="shared" si="42"/>
        <v>0</v>
      </c>
      <c r="O126" s="172">
        <f t="shared" si="43"/>
        <v>0</v>
      </c>
      <c r="P126" s="172">
        <f t="shared" si="44"/>
        <v>0</v>
      </c>
      <c r="Q126" s="172">
        <f t="shared" si="45"/>
        <v>0</v>
      </c>
      <c r="R126" s="172">
        <f t="shared" si="46"/>
        <v>0</v>
      </c>
      <c r="S126" s="172">
        <f t="shared" si="47"/>
        <v>0</v>
      </c>
      <c r="T126" s="172">
        <f t="shared" si="48"/>
        <v>0</v>
      </c>
      <c r="U126" s="172">
        <f t="shared" si="49"/>
        <v>0</v>
      </c>
      <c r="V126" s="172">
        <f t="shared" si="50"/>
        <v>0</v>
      </c>
      <c r="W126" s="172">
        <f t="shared" si="51"/>
        <v>0</v>
      </c>
      <c r="X126" s="172">
        <f t="shared" si="52"/>
        <v>0</v>
      </c>
      <c r="Y126" s="172">
        <f t="shared" si="53"/>
        <v>0</v>
      </c>
      <c r="Z126" s="172">
        <f t="shared" si="54"/>
        <v>0</v>
      </c>
      <c r="AA126" s="172">
        <f t="shared" si="55"/>
        <v>0</v>
      </c>
      <c r="AB126" s="172">
        <f t="shared" si="56"/>
        <v>0</v>
      </c>
      <c r="AC126" s="121">
        <f t="shared" si="57"/>
        <v>0</v>
      </c>
      <c r="AD126" s="3">
        <f>'t1'!M126</f>
        <v>0</v>
      </c>
      <c r="AJ126" s="70"/>
      <c r="AK126" s="70"/>
      <c r="AL126" s="70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121">
        <f t="shared" si="58"/>
        <v>0</v>
      </c>
      <c r="BK126" s="3">
        <f>'t1'!AR126</f>
        <v>0</v>
      </c>
    </row>
    <row r="127" spans="1:63" ht="13.5" customHeight="1">
      <c r="A127" s="58" t="str">
        <f>'t1'!A127</f>
        <v>Sociologo dirig. Con incarico di struttura complessa</v>
      </c>
      <c r="B127" s="74" t="str">
        <f>'t1'!B127</f>
        <v>TD0068</v>
      </c>
      <c r="C127" s="171">
        <f t="shared" si="31"/>
        <v>472</v>
      </c>
      <c r="D127" s="171">
        <f t="shared" si="32"/>
        <v>6838</v>
      </c>
      <c r="E127" s="171">
        <f t="shared" si="33"/>
        <v>0</v>
      </c>
      <c r="F127" s="172">
        <f t="shared" si="34"/>
        <v>6826</v>
      </c>
      <c r="G127" s="172">
        <f t="shared" si="35"/>
        <v>17456</v>
      </c>
      <c r="H127" s="172">
        <f t="shared" si="36"/>
        <v>12955</v>
      </c>
      <c r="I127" s="172">
        <f t="shared" si="37"/>
        <v>0</v>
      </c>
      <c r="J127" s="172">
        <f t="shared" si="38"/>
        <v>0</v>
      </c>
      <c r="K127" s="172">
        <f t="shared" si="39"/>
        <v>13348</v>
      </c>
      <c r="L127" s="172">
        <f t="shared" si="40"/>
        <v>0</v>
      </c>
      <c r="M127" s="172">
        <f t="shared" si="41"/>
        <v>0</v>
      </c>
      <c r="N127" s="172">
        <f t="shared" si="42"/>
        <v>0</v>
      </c>
      <c r="O127" s="172">
        <f t="shared" si="43"/>
        <v>0</v>
      </c>
      <c r="P127" s="172">
        <f t="shared" si="44"/>
        <v>0</v>
      </c>
      <c r="Q127" s="172">
        <f t="shared" si="45"/>
        <v>0</v>
      </c>
      <c r="R127" s="172">
        <f t="shared" si="46"/>
        <v>0</v>
      </c>
      <c r="S127" s="172">
        <f t="shared" si="47"/>
        <v>0</v>
      </c>
      <c r="T127" s="172">
        <f t="shared" si="48"/>
        <v>0</v>
      </c>
      <c r="U127" s="172">
        <f t="shared" si="49"/>
        <v>0</v>
      </c>
      <c r="V127" s="172">
        <f t="shared" si="50"/>
        <v>0</v>
      </c>
      <c r="W127" s="172">
        <f t="shared" si="51"/>
        <v>0</v>
      </c>
      <c r="X127" s="172">
        <f t="shared" si="52"/>
        <v>0</v>
      </c>
      <c r="Y127" s="172">
        <f t="shared" si="53"/>
        <v>0</v>
      </c>
      <c r="Z127" s="172">
        <f t="shared" si="54"/>
        <v>0</v>
      </c>
      <c r="AA127" s="172">
        <f t="shared" si="55"/>
        <v>0</v>
      </c>
      <c r="AB127" s="172">
        <f t="shared" si="56"/>
        <v>0</v>
      </c>
      <c r="AC127" s="121">
        <f t="shared" si="57"/>
        <v>57895</v>
      </c>
      <c r="AD127" s="3">
        <f>'t1'!M127</f>
        <v>1</v>
      </c>
      <c r="AJ127" s="70">
        <v>472</v>
      </c>
      <c r="AK127" s="70">
        <v>6838</v>
      </c>
      <c r="AL127" s="70"/>
      <c r="AM127" s="71">
        <v>6826</v>
      </c>
      <c r="AN127" s="71">
        <v>17456</v>
      </c>
      <c r="AO127" s="71">
        <v>12955</v>
      </c>
      <c r="AP127" s="71"/>
      <c r="AQ127" s="71"/>
      <c r="AR127" s="71">
        <v>13348</v>
      </c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121">
        <f t="shared" si="58"/>
        <v>57895</v>
      </c>
      <c r="BK127" s="3">
        <f>'t1'!AR127</f>
        <v>0</v>
      </c>
    </row>
    <row r="128" spans="1:63" ht="13.5" customHeight="1">
      <c r="A128" s="58" t="str">
        <f>'t1'!A128</f>
        <v>Sociologo dirig. Con incarico di struttura semplice</v>
      </c>
      <c r="B128" s="74" t="str">
        <f>'t1'!B128</f>
        <v>TD0S67</v>
      </c>
      <c r="C128" s="171">
        <f t="shared" si="31"/>
        <v>834</v>
      </c>
      <c r="D128" s="171">
        <f t="shared" si="32"/>
        <v>0</v>
      </c>
      <c r="E128" s="171">
        <f t="shared" si="33"/>
        <v>0</v>
      </c>
      <c r="F128" s="172">
        <f t="shared" si="34"/>
        <v>6403</v>
      </c>
      <c r="G128" s="172">
        <f t="shared" si="35"/>
        <v>12919</v>
      </c>
      <c r="H128" s="172">
        <f t="shared" si="36"/>
        <v>23420</v>
      </c>
      <c r="I128" s="172">
        <f t="shared" si="37"/>
        <v>0</v>
      </c>
      <c r="J128" s="172">
        <f t="shared" si="38"/>
        <v>0</v>
      </c>
      <c r="K128" s="172">
        <f t="shared" si="39"/>
        <v>0</v>
      </c>
      <c r="L128" s="172">
        <f t="shared" si="40"/>
        <v>0</v>
      </c>
      <c r="M128" s="172">
        <f t="shared" si="41"/>
        <v>0</v>
      </c>
      <c r="N128" s="172">
        <f t="shared" si="42"/>
        <v>0</v>
      </c>
      <c r="O128" s="172">
        <f t="shared" si="43"/>
        <v>0</v>
      </c>
      <c r="P128" s="172">
        <f t="shared" si="44"/>
        <v>0</v>
      </c>
      <c r="Q128" s="172">
        <f t="shared" si="45"/>
        <v>0</v>
      </c>
      <c r="R128" s="172">
        <f t="shared" si="46"/>
        <v>0</v>
      </c>
      <c r="S128" s="172">
        <f t="shared" si="47"/>
        <v>0</v>
      </c>
      <c r="T128" s="172">
        <f t="shared" si="48"/>
        <v>0</v>
      </c>
      <c r="U128" s="172">
        <f t="shared" si="49"/>
        <v>0</v>
      </c>
      <c r="V128" s="172">
        <f t="shared" si="50"/>
        <v>0</v>
      </c>
      <c r="W128" s="172">
        <f t="shared" si="51"/>
        <v>0</v>
      </c>
      <c r="X128" s="172">
        <f t="shared" si="52"/>
        <v>0</v>
      </c>
      <c r="Y128" s="172">
        <f t="shared" si="53"/>
        <v>0</v>
      </c>
      <c r="Z128" s="172">
        <f t="shared" si="54"/>
        <v>0</v>
      </c>
      <c r="AA128" s="172">
        <f t="shared" si="55"/>
        <v>0</v>
      </c>
      <c r="AB128" s="172">
        <f t="shared" si="56"/>
        <v>0</v>
      </c>
      <c r="AC128" s="121">
        <f t="shared" si="57"/>
        <v>43576</v>
      </c>
      <c r="AD128" s="3">
        <f>'t1'!M128</f>
        <v>1</v>
      </c>
      <c r="AJ128" s="70">
        <v>834</v>
      </c>
      <c r="AK128" s="70"/>
      <c r="AL128" s="70"/>
      <c r="AM128" s="71">
        <v>6403</v>
      </c>
      <c r="AN128" s="71">
        <v>12919</v>
      </c>
      <c r="AO128" s="71">
        <v>23420</v>
      </c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121">
        <f t="shared" si="58"/>
        <v>43576</v>
      </c>
      <c r="BK128" s="3">
        <f>'t1'!AR128</f>
        <v>0</v>
      </c>
    </row>
    <row r="129" spans="1:63" ht="13.5" customHeight="1">
      <c r="A129" s="58" t="str">
        <f>'t1'!A129</f>
        <v>Sociologo dirig. Con altri incar.prof.li</v>
      </c>
      <c r="B129" s="74" t="str">
        <f>'t1'!B129</f>
        <v>TD0A67</v>
      </c>
      <c r="C129" s="171">
        <f t="shared" si="31"/>
        <v>583</v>
      </c>
      <c r="D129" s="171">
        <f t="shared" si="32"/>
        <v>0</v>
      </c>
      <c r="E129" s="171">
        <f t="shared" si="33"/>
        <v>0</v>
      </c>
      <c r="F129" s="172">
        <f t="shared" si="34"/>
        <v>1785</v>
      </c>
      <c r="G129" s="172">
        <f t="shared" si="35"/>
        <v>0</v>
      </c>
      <c r="H129" s="172">
        <f t="shared" si="36"/>
        <v>15444</v>
      </c>
      <c r="I129" s="172">
        <f t="shared" si="37"/>
        <v>0</v>
      </c>
      <c r="J129" s="172">
        <f t="shared" si="38"/>
        <v>0</v>
      </c>
      <c r="K129" s="172">
        <f t="shared" si="39"/>
        <v>0</v>
      </c>
      <c r="L129" s="172">
        <f t="shared" si="40"/>
        <v>0</v>
      </c>
      <c r="M129" s="172">
        <f t="shared" si="41"/>
        <v>0</v>
      </c>
      <c r="N129" s="172">
        <f t="shared" si="42"/>
        <v>0</v>
      </c>
      <c r="O129" s="172">
        <f t="shared" si="43"/>
        <v>0</v>
      </c>
      <c r="P129" s="172">
        <f t="shared" si="44"/>
        <v>0</v>
      </c>
      <c r="Q129" s="172">
        <f t="shared" si="45"/>
        <v>0</v>
      </c>
      <c r="R129" s="172">
        <f t="shared" si="46"/>
        <v>0</v>
      </c>
      <c r="S129" s="172">
        <f t="shared" si="47"/>
        <v>0</v>
      </c>
      <c r="T129" s="172">
        <f t="shared" si="48"/>
        <v>0</v>
      </c>
      <c r="U129" s="172">
        <f t="shared" si="49"/>
        <v>0</v>
      </c>
      <c r="V129" s="172">
        <f t="shared" si="50"/>
        <v>0</v>
      </c>
      <c r="W129" s="172">
        <f t="shared" si="51"/>
        <v>0</v>
      </c>
      <c r="X129" s="172">
        <f t="shared" si="52"/>
        <v>0</v>
      </c>
      <c r="Y129" s="172">
        <f t="shared" si="53"/>
        <v>0</v>
      </c>
      <c r="Z129" s="172">
        <f t="shared" si="54"/>
        <v>0</v>
      </c>
      <c r="AA129" s="172">
        <f t="shared" si="55"/>
        <v>0</v>
      </c>
      <c r="AB129" s="172">
        <f t="shared" si="56"/>
        <v>0</v>
      </c>
      <c r="AC129" s="121">
        <f t="shared" si="57"/>
        <v>17812</v>
      </c>
      <c r="AD129" s="3">
        <f>'t1'!M129</f>
        <v>1</v>
      </c>
      <c r="AJ129" s="70">
        <v>583</v>
      </c>
      <c r="AK129" s="70"/>
      <c r="AL129" s="70"/>
      <c r="AM129" s="71">
        <v>1785</v>
      </c>
      <c r="AN129" s="71"/>
      <c r="AO129" s="71">
        <v>15444</v>
      </c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121">
        <f t="shared" si="58"/>
        <v>17812</v>
      </c>
      <c r="BK129" s="3">
        <f>'t1'!AR129</f>
        <v>0</v>
      </c>
    </row>
    <row r="130" spans="1:63" ht="13.5" customHeight="1">
      <c r="A130" s="58" t="str">
        <f>'t1'!A130</f>
        <v>Sociologo dir. A t. Determinato(art.15-septies dlgs. 502/92)</v>
      </c>
      <c r="B130" s="74" t="str">
        <f>'t1'!B130</f>
        <v>TD0611</v>
      </c>
      <c r="C130" s="171">
        <f t="shared" si="31"/>
        <v>0</v>
      </c>
      <c r="D130" s="171">
        <f t="shared" si="32"/>
        <v>0</v>
      </c>
      <c r="E130" s="171">
        <f t="shared" si="33"/>
        <v>0</v>
      </c>
      <c r="F130" s="172">
        <f t="shared" si="34"/>
        <v>0</v>
      </c>
      <c r="G130" s="172">
        <f t="shared" si="35"/>
        <v>0</v>
      </c>
      <c r="H130" s="172">
        <f t="shared" si="36"/>
        <v>0</v>
      </c>
      <c r="I130" s="172">
        <f t="shared" si="37"/>
        <v>0</v>
      </c>
      <c r="J130" s="172">
        <f t="shared" si="38"/>
        <v>0</v>
      </c>
      <c r="K130" s="172">
        <f t="shared" si="39"/>
        <v>0</v>
      </c>
      <c r="L130" s="172">
        <f t="shared" si="40"/>
        <v>0</v>
      </c>
      <c r="M130" s="172">
        <f t="shared" si="41"/>
        <v>0</v>
      </c>
      <c r="N130" s="172">
        <f t="shared" si="42"/>
        <v>0</v>
      </c>
      <c r="O130" s="172">
        <f t="shared" si="43"/>
        <v>0</v>
      </c>
      <c r="P130" s="172">
        <f t="shared" si="44"/>
        <v>0</v>
      </c>
      <c r="Q130" s="172">
        <f t="shared" si="45"/>
        <v>0</v>
      </c>
      <c r="R130" s="172">
        <f t="shared" si="46"/>
        <v>0</v>
      </c>
      <c r="S130" s="172">
        <f t="shared" si="47"/>
        <v>0</v>
      </c>
      <c r="T130" s="172">
        <f t="shared" si="48"/>
        <v>0</v>
      </c>
      <c r="U130" s="172">
        <f t="shared" si="49"/>
        <v>0</v>
      </c>
      <c r="V130" s="172">
        <f t="shared" si="50"/>
        <v>0</v>
      </c>
      <c r="W130" s="172">
        <f t="shared" si="51"/>
        <v>0</v>
      </c>
      <c r="X130" s="172">
        <f t="shared" si="52"/>
        <v>0</v>
      </c>
      <c r="Y130" s="172">
        <f t="shared" si="53"/>
        <v>0</v>
      </c>
      <c r="Z130" s="172">
        <f t="shared" si="54"/>
        <v>0</v>
      </c>
      <c r="AA130" s="172">
        <f t="shared" si="55"/>
        <v>0</v>
      </c>
      <c r="AB130" s="172">
        <f t="shared" si="56"/>
        <v>0</v>
      </c>
      <c r="AC130" s="121">
        <f t="shared" si="57"/>
        <v>0</v>
      </c>
      <c r="AD130" s="3">
        <f>'t1'!M130</f>
        <v>0</v>
      </c>
      <c r="AJ130" s="70"/>
      <c r="AK130" s="70"/>
      <c r="AL130" s="70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121">
        <f t="shared" si="58"/>
        <v>0</v>
      </c>
      <c r="BK130" s="3">
        <f>'t1'!AR130</f>
        <v>0</v>
      </c>
    </row>
    <row r="131" spans="1:63" ht="13.5" customHeight="1">
      <c r="A131" s="58" t="str">
        <f>'t1'!A131</f>
        <v>Collab.re prof.le assistente sociale senior - DS</v>
      </c>
      <c r="B131" s="74" t="str">
        <f>'t1'!B131</f>
        <v>T18867</v>
      </c>
      <c r="C131" s="171">
        <f t="shared" si="31"/>
        <v>1700</v>
      </c>
      <c r="D131" s="171">
        <f t="shared" si="32"/>
        <v>0</v>
      </c>
      <c r="E131" s="171">
        <f t="shared" si="33"/>
        <v>0</v>
      </c>
      <c r="F131" s="172">
        <f t="shared" si="34"/>
        <v>0</v>
      </c>
      <c r="G131" s="172">
        <f t="shared" si="35"/>
        <v>0</v>
      </c>
      <c r="H131" s="172">
        <f t="shared" si="36"/>
        <v>0</v>
      </c>
      <c r="I131" s="172">
        <f t="shared" si="37"/>
        <v>0</v>
      </c>
      <c r="J131" s="172">
        <f t="shared" si="38"/>
        <v>0</v>
      </c>
      <c r="K131" s="172">
        <f t="shared" si="39"/>
        <v>0</v>
      </c>
      <c r="L131" s="172">
        <f t="shared" si="40"/>
        <v>0</v>
      </c>
      <c r="M131" s="172">
        <f t="shared" si="41"/>
        <v>0</v>
      </c>
      <c r="N131" s="172">
        <f t="shared" si="42"/>
        <v>0</v>
      </c>
      <c r="O131" s="172">
        <f t="shared" si="43"/>
        <v>0</v>
      </c>
      <c r="P131" s="172">
        <f t="shared" si="44"/>
        <v>0</v>
      </c>
      <c r="Q131" s="172">
        <f t="shared" si="45"/>
        <v>0</v>
      </c>
      <c r="R131" s="172">
        <f t="shared" si="46"/>
        <v>48462</v>
      </c>
      <c r="S131" s="172">
        <f t="shared" si="47"/>
        <v>0</v>
      </c>
      <c r="T131" s="172">
        <f t="shared" si="48"/>
        <v>0</v>
      </c>
      <c r="U131" s="172">
        <f t="shared" si="49"/>
        <v>1346</v>
      </c>
      <c r="V131" s="172">
        <f t="shared" si="50"/>
        <v>46845</v>
      </c>
      <c r="W131" s="172">
        <f t="shared" si="51"/>
        <v>24213</v>
      </c>
      <c r="X131" s="172">
        <f t="shared" si="52"/>
        <v>0</v>
      </c>
      <c r="Y131" s="172">
        <f t="shared" si="53"/>
        <v>0</v>
      </c>
      <c r="Z131" s="172">
        <f t="shared" si="54"/>
        <v>0</v>
      </c>
      <c r="AA131" s="172">
        <f t="shared" si="55"/>
        <v>2092</v>
      </c>
      <c r="AB131" s="172">
        <f t="shared" si="56"/>
        <v>0</v>
      </c>
      <c r="AC131" s="121">
        <f t="shared" si="57"/>
        <v>124658</v>
      </c>
      <c r="AD131" s="3">
        <f>'t1'!M131</f>
        <v>1</v>
      </c>
      <c r="AJ131" s="70">
        <v>1700</v>
      </c>
      <c r="AK131" s="70"/>
      <c r="AL131" s="70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>
        <v>48462</v>
      </c>
      <c r="AZ131" s="71"/>
      <c r="BA131" s="71"/>
      <c r="BB131" s="71">
        <v>1346</v>
      </c>
      <c r="BC131" s="71">
        <v>46845</v>
      </c>
      <c r="BD131" s="71">
        <v>24213</v>
      </c>
      <c r="BE131" s="71"/>
      <c r="BF131" s="71"/>
      <c r="BG131" s="71"/>
      <c r="BH131" s="71">
        <v>2092</v>
      </c>
      <c r="BI131" s="71"/>
      <c r="BJ131" s="121">
        <f t="shared" si="58"/>
        <v>124658</v>
      </c>
      <c r="BK131" s="3">
        <f>'t1'!AR131</f>
        <v>0</v>
      </c>
    </row>
    <row r="132" spans="1:63" ht="13.5" customHeight="1">
      <c r="A132" s="58" t="str">
        <f>'t1'!A132</f>
        <v>Collab.re prof.le assistente sociale - D</v>
      </c>
      <c r="B132" s="74" t="str">
        <f>'t1'!B132</f>
        <v>T16024</v>
      </c>
      <c r="C132" s="171">
        <f t="shared" si="31"/>
        <v>6001</v>
      </c>
      <c r="D132" s="171">
        <f t="shared" si="32"/>
        <v>0</v>
      </c>
      <c r="E132" s="171">
        <f t="shared" si="33"/>
        <v>0</v>
      </c>
      <c r="F132" s="172">
        <f t="shared" si="34"/>
        <v>0</v>
      </c>
      <c r="G132" s="172">
        <f t="shared" si="35"/>
        <v>0</v>
      </c>
      <c r="H132" s="172">
        <f t="shared" si="36"/>
        <v>0</v>
      </c>
      <c r="I132" s="172">
        <f t="shared" si="37"/>
        <v>0</v>
      </c>
      <c r="J132" s="172">
        <f t="shared" si="38"/>
        <v>0</v>
      </c>
      <c r="K132" s="172">
        <f t="shared" si="39"/>
        <v>0</v>
      </c>
      <c r="L132" s="172">
        <f t="shared" si="40"/>
        <v>0</v>
      </c>
      <c r="M132" s="172">
        <f t="shared" si="41"/>
        <v>0</v>
      </c>
      <c r="N132" s="172">
        <f t="shared" si="42"/>
        <v>0</v>
      </c>
      <c r="O132" s="172">
        <f t="shared" si="43"/>
        <v>0</v>
      </c>
      <c r="P132" s="172">
        <f t="shared" si="44"/>
        <v>789</v>
      </c>
      <c r="Q132" s="172">
        <f t="shared" si="45"/>
        <v>0</v>
      </c>
      <c r="R132" s="172">
        <f t="shared" si="46"/>
        <v>93701</v>
      </c>
      <c r="S132" s="172">
        <f t="shared" si="47"/>
        <v>0</v>
      </c>
      <c r="T132" s="172">
        <f t="shared" si="48"/>
        <v>0</v>
      </c>
      <c r="U132" s="172">
        <f t="shared" si="49"/>
        <v>7891</v>
      </c>
      <c r="V132" s="172">
        <f t="shared" si="50"/>
        <v>0</v>
      </c>
      <c r="W132" s="172">
        <f t="shared" si="51"/>
        <v>0</v>
      </c>
      <c r="X132" s="172">
        <f t="shared" si="52"/>
        <v>0</v>
      </c>
      <c r="Y132" s="172">
        <f t="shared" si="53"/>
        <v>0</v>
      </c>
      <c r="Z132" s="172">
        <f t="shared" si="54"/>
        <v>0</v>
      </c>
      <c r="AA132" s="172">
        <f t="shared" si="55"/>
        <v>13294</v>
      </c>
      <c r="AB132" s="172">
        <f t="shared" si="56"/>
        <v>3092</v>
      </c>
      <c r="AC132" s="121">
        <f t="shared" si="57"/>
        <v>124768</v>
      </c>
      <c r="AD132" s="3">
        <f>'t1'!M132</f>
        <v>1</v>
      </c>
      <c r="AJ132" s="70">
        <v>6001</v>
      </c>
      <c r="AK132" s="70"/>
      <c r="AL132" s="70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>
        <v>789</v>
      </c>
      <c r="AX132" s="71"/>
      <c r="AY132" s="71">
        <v>93701</v>
      </c>
      <c r="AZ132" s="71"/>
      <c r="BA132" s="71"/>
      <c r="BB132" s="71">
        <v>7891</v>
      </c>
      <c r="BC132" s="71"/>
      <c r="BD132" s="71"/>
      <c r="BE132" s="71"/>
      <c r="BF132" s="71"/>
      <c r="BG132" s="71"/>
      <c r="BH132" s="71">
        <v>13294</v>
      </c>
      <c r="BI132" s="71">
        <v>3092</v>
      </c>
      <c r="BJ132" s="121">
        <f t="shared" si="58"/>
        <v>124768</v>
      </c>
      <c r="BK132" s="3">
        <f>'t1'!AR132</f>
        <v>0</v>
      </c>
    </row>
    <row r="133" spans="1:63" ht="13.5" customHeight="1">
      <c r="A133" s="58" t="str">
        <f>'t1'!A133</f>
        <v>Collab.re tec. - prof.le senior - DS</v>
      </c>
      <c r="B133" s="74" t="str">
        <f>'t1'!B133</f>
        <v>T18868</v>
      </c>
      <c r="C133" s="171">
        <f t="shared" si="31"/>
        <v>1135</v>
      </c>
      <c r="D133" s="171">
        <f t="shared" si="32"/>
        <v>0</v>
      </c>
      <c r="E133" s="171">
        <f t="shared" si="33"/>
        <v>0</v>
      </c>
      <c r="F133" s="172">
        <f t="shared" si="34"/>
        <v>0</v>
      </c>
      <c r="G133" s="172">
        <f t="shared" si="35"/>
        <v>0</v>
      </c>
      <c r="H133" s="172">
        <f t="shared" si="36"/>
        <v>0</v>
      </c>
      <c r="I133" s="172">
        <f t="shared" si="37"/>
        <v>0</v>
      </c>
      <c r="J133" s="172">
        <f t="shared" si="38"/>
        <v>0</v>
      </c>
      <c r="K133" s="172">
        <f t="shared" si="39"/>
        <v>0</v>
      </c>
      <c r="L133" s="172">
        <f t="shared" si="40"/>
        <v>0</v>
      </c>
      <c r="M133" s="172">
        <f t="shared" si="41"/>
        <v>0</v>
      </c>
      <c r="N133" s="172">
        <f t="shared" si="42"/>
        <v>0</v>
      </c>
      <c r="O133" s="172">
        <f t="shared" si="43"/>
        <v>0</v>
      </c>
      <c r="P133" s="172">
        <f t="shared" si="44"/>
        <v>0</v>
      </c>
      <c r="Q133" s="172">
        <f t="shared" si="45"/>
        <v>17299</v>
      </c>
      <c r="R133" s="172">
        <f t="shared" si="46"/>
        <v>19593</v>
      </c>
      <c r="S133" s="172">
        <f t="shared" si="47"/>
        <v>0</v>
      </c>
      <c r="T133" s="172">
        <f t="shared" si="48"/>
        <v>0</v>
      </c>
      <c r="U133" s="172">
        <f t="shared" si="49"/>
        <v>1400</v>
      </c>
      <c r="V133" s="172">
        <f t="shared" si="50"/>
        <v>35190</v>
      </c>
      <c r="W133" s="172">
        <f t="shared" si="51"/>
        <v>0</v>
      </c>
      <c r="X133" s="172">
        <f t="shared" si="52"/>
        <v>0</v>
      </c>
      <c r="Y133" s="172">
        <f t="shared" si="53"/>
        <v>0</v>
      </c>
      <c r="Z133" s="172">
        <f t="shared" si="54"/>
        <v>0</v>
      </c>
      <c r="AA133" s="172">
        <f t="shared" si="55"/>
        <v>0</v>
      </c>
      <c r="AB133" s="172">
        <f t="shared" si="56"/>
        <v>2890</v>
      </c>
      <c r="AC133" s="121">
        <f t="shared" si="57"/>
        <v>77507</v>
      </c>
      <c r="AD133" s="3">
        <f>'t1'!M133</f>
        <v>1</v>
      </c>
      <c r="AJ133" s="70">
        <v>1135</v>
      </c>
      <c r="AK133" s="70"/>
      <c r="AL133" s="70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>
        <v>17299</v>
      </c>
      <c r="AY133" s="71">
        <v>19593</v>
      </c>
      <c r="AZ133" s="71"/>
      <c r="BA133" s="71"/>
      <c r="BB133" s="71">
        <v>1400</v>
      </c>
      <c r="BC133" s="71">
        <v>35190</v>
      </c>
      <c r="BD133" s="71"/>
      <c r="BE133" s="71"/>
      <c r="BF133" s="71"/>
      <c r="BG133" s="71"/>
      <c r="BH133" s="71"/>
      <c r="BI133" s="71">
        <v>2890</v>
      </c>
      <c r="BJ133" s="121">
        <f t="shared" si="58"/>
        <v>77507</v>
      </c>
      <c r="BK133" s="3">
        <f>'t1'!AR133</f>
        <v>0</v>
      </c>
    </row>
    <row r="134" spans="1:63" ht="13.5" customHeight="1">
      <c r="A134" s="58" t="str">
        <f>'t1'!A134</f>
        <v>Collab.re tec. - prof.le - D</v>
      </c>
      <c r="B134" s="74" t="str">
        <f>'t1'!B134</f>
        <v>T16026</v>
      </c>
      <c r="C134" s="171">
        <f t="shared" si="31"/>
        <v>3879</v>
      </c>
      <c r="D134" s="171">
        <f t="shared" si="32"/>
        <v>0</v>
      </c>
      <c r="E134" s="171">
        <f t="shared" si="33"/>
        <v>0</v>
      </c>
      <c r="F134" s="172">
        <f t="shared" si="34"/>
        <v>0</v>
      </c>
      <c r="G134" s="172">
        <f t="shared" si="35"/>
        <v>0</v>
      </c>
      <c r="H134" s="172">
        <f t="shared" si="36"/>
        <v>0</v>
      </c>
      <c r="I134" s="172">
        <f t="shared" si="37"/>
        <v>0</v>
      </c>
      <c r="J134" s="172">
        <f t="shared" si="38"/>
        <v>0</v>
      </c>
      <c r="K134" s="172">
        <f t="shared" si="39"/>
        <v>0</v>
      </c>
      <c r="L134" s="172">
        <f t="shared" si="40"/>
        <v>358</v>
      </c>
      <c r="M134" s="172">
        <f t="shared" si="41"/>
        <v>0</v>
      </c>
      <c r="N134" s="172">
        <f t="shared" si="42"/>
        <v>0</v>
      </c>
      <c r="O134" s="172">
        <f t="shared" si="43"/>
        <v>0</v>
      </c>
      <c r="P134" s="172">
        <f t="shared" si="44"/>
        <v>2892</v>
      </c>
      <c r="Q134" s="172">
        <f t="shared" si="45"/>
        <v>24720</v>
      </c>
      <c r="R134" s="172">
        <f t="shared" si="46"/>
        <v>79061</v>
      </c>
      <c r="S134" s="172">
        <f t="shared" si="47"/>
        <v>0</v>
      </c>
      <c r="T134" s="172">
        <f t="shared" si="48"/>
        <v>0</v>
      </c>
      <c r="U134" s="172">
        <f t="shared" si="49"/>
        <v>7435</v>
      </c>
      <c r="V134" s="172">
        <f t="shared" si="50"/>
        <v>23950</v>
      </c>
      <c r="W134" s="172">
        <f t="shared" si="51"/>
        <v>0</v>
      </c>
      <c r="X134" s="172">
        <f t="shared" si="52"/>
        <v>0</v>
      </c>
      <c r="Y134" s="172">
        <f t="shared" si="53"/>
        <v>0</v>
      </c>
      <c r="Z134" s="172">
        <f t="shared" si="54"/>
        <v>0</v>
      </c>
      <c r="AA134" s="172">
        <f t="shared" si="55"/>
        <v>0</v>
      </c>
      <c r="AB134" s="172">
        <f t="shared" si="56"/>
        <v>7832</v>
      </c>
      <c r="AC134" s="121">
        <f t="shared" si="57"/>
        <v>150127</v>
      </c>
      <c r="AD134" s="3">
        <f>'t1'!M134</f>
        <v>1</v>
      </c>
      <c r="AJ134" s="70">
        <v>3879</v>
      </c>
      <c r="AK134" s="70"/>
      <c r="AL134" s="70"/>
      <c r="AM134" s="71"/>
      <c r="AN134" s="71"/>
      <c r="AO134" s="71"/>
      <c r="AP134" s="71"/>
      <c r="AQ134" s="71"/>
      <c r="AR134" s="71"/>
      <c r="AS134" s="71">
        <v>358</v>
      </c>
      <c r="AT134" s="71"/>
      <c r="AU134" s="71"/>
      <c r="AV134" s="71"/>
      <c r="AW134" s="71">
        <v>2892</v>
      </c>
      <c r="AX134" s="71">
        <v>24720</v>
      </c>
      <c r="AY134" s="71">
        <v>79061</v>
      </c>
      <c r="AZ134" s="71"/>
      <c r="BA134" s="71"/>
      <c r="BB134" s="71">
        <v>7435</v>
      </c>
      <c r="BC134" s="71">
        <v>23950</v>
      </c>
      <c r="BD134" s="71"/>
      <c r="BE134" s="71"/>
      <c r="BF134" s="71"/>
      <c r="BG134" s="71"/>
      <c r="BH134" s="71"/>
      <c r="BI134" s="71">
        <v>7832</v>
      </c>
      <c r="BJ134" s="121">
        <f t="shared" si="58"/>
        <v>150127</v>
      </c>
      <c r="BK134" s="3">
        <f>'t1'!AR134</f>
        <v>0</v>
      </c>
    </row>
    <row r="135" spans="1:63" ht="13.5" customHeight="1">
      <c r="A135" s="58" t="str">
        <f>'t1'!A135</f>
        <v>Oper.re prof.le assistente soc. - C</v>
      </c>
      <c r="B135" s="74" t="str">
        <f>'t1'!B135</f>
        <v>T14050</v>
      </c>
      <c r="C135" s="171">
        <f t="shared" si="31"/>
        <v>0</v>
      </c>
      <c r="D135" s="171">
        <f t="shared" si="32"/>
        <v>0</v>
      </c>
      <c r="E135" s="171">
        <f t="shared" si="33"/>
        <v>0</v>
      </c>
      <c r="F135" s="172">
        <f t="shared" si="34"/>
        <v>0</v>
      </c>
      <c r="G135" s="172">
        <f t="shared" si="35"/>
        <v>0</v>
      </c>
      <c r="H135" s="172">
        <f t="shared" si="36"/>
        <v>0</v>
      </c>
      <c r="I135" s="172">
        <f t="shared" si="37"/>
        <v>0</v>
      </c>
      <c r="J135" s="172">
        <f t="shared" si="38"/>
        <v>0</v>
      </c>
      <c r="K135" s="172">
        <f t="shared" si="39"/>
        <v>0</v>
      </c>
      <c r="L135" s="172">
        <f t="shared" si="40"/>
        <v>0</v>
      </c>
      <c r="M135" s="172">
        <f t="shared" si="41"/>
        <v>0</v>
      </c>
      <c r="N135" s="172">
        <f t="shared" si="42"/>
        <v>0</v>
      </c>
      <c r="O135" s="172">
        <f t="shared" si="43"/>
        <v>0</v>
      </c>
      <c r="P135" s="172">
        <f t="shared" si="44"/>
        <v>0</v>
      </c>
      <c r="Q135" s="172">
        <f t="shared" si="45"/>
        <v>0</v>
      </c>
      <c r="R135" s="172">
        <f t="shared" si="46"/>
        <v>0</v>
      </c>
      <c r="S135" s="172">
        <f t="shared" si="47"/>
        <v>0</v>
      </c>
      <c r="T135" s="172">
        <f t="shared" si="48"/>
        <v>0</v>
      </c>
      <c r="U135" s="172">
        <f t="shared" si="49"/>
        <v>0</v>
      </c>
      <c r="V135" s="172">
        <f t="shared" si="50"/>
        <v>0</v>
      </c>
      <c r="W135" s="172">
        <f t="shared" si="51"/>
        <v>0</v>
      </c>
      <c r="X135" s="172">
        <f t="shared" si="52"/>
        <v>0</v>
      </c>
      <c r="Y135" s="172">
        <f t="shared" si="53"/>
        <v>0</v>
      </c>
      <c r="Z135" s="172">
        <f t="shared" si="54"/>
        <v>0</v>
      </c>
      <c r="AA135" s="172">
        <f t="shared" si="55"/>
        <v>0</v>
      </c>
      <c r="AB135" s="172">
        <f t="shared" si="56"/>
        <v>0</v>
      </c>
      <c r="AC135" s="121">
        <f t="shared" si="57"/>
        <v>0</v>
      </c>
      <c r="AD135" s="3">
        <f>'t1'!M135</f>
        <v>0</v>
      </c>
      <c r="AJ135" s="70"/>
      <c r="AK135" s="70"/>
      <c r="AL135" s="70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121">
        <f t="shared" si="58"/>
        <v>0</v>
      </c>
      <c r="BK135" s="3">
        <f>'t1'!AR135</f>
        <v>0</v>
      </c>
    </row>
    <row r="136" spans="1:63" ht="13.5" customHeight="1">
      <c r="A136" s="58" t="str">
        <f>'t1'!A136</f>
        <v>Assistente tecnico - C</v>
      </c>
      <c r="B136" s="74" t="str">
        <f>'t1'!B136</f>
        <v>T14007</v>
      </c>
      <c r="C136" s="171">
        <f aca="true" t="shared" si="59" ref="C136:C158">ROUND(AJ136,0)</f>
        <v>4438</v>
      </c>
      <c r="D136" s="171">
        <f aca="true" t="shared" si="60" ref="D136:D158">ROUND(AK136,0)</f>
        <v>0</v>
      </c>
      <c r="E136" s="171">
        <f aca="true" t="shared" si="61" ref="E136:E158">ROUND(AL136,0)</f>
        <v>0</v>
      </c>
      <c r="F136" s="172">
        <f aca="true" t="shared" si="62" ref="F136:F158">ROUND(AM136,0)</f>
        <v>0</v>
      </c>
      <c r="G136" s="172">
        <f aca="true" t="shared" si="63" ref="G136:G158">ROUND(AN136,0)</f>
        <v>0</v>
      </c>
      <c r="H136" s="172">
        <f aca="true" t="shared" si="64" ref="H136:H158">ROUND(AO136,0)</f>
        <v>0</v>
      </c>
      <c r="I136" s="172">
        <f aca="true" t="shared" si="65" ref="I136:I158">ROUND(AP136,0)</f>
        <v>0</v>
      </c>
      <c r="J136" s="172">
        <f aca="true" t="shared" si="66" ref="J136:J158">ROUND(AQ136,0)</f>
        <v>2052</v>
      </c>
      <c r="K136" s="172">
        <f aca="true" t="shared" si="67" ref="K136:K158">ROUND(AR136,0)</f>
        <v>0</v>
      </c>
      <c r="L136" s="172">
        <f aca="true" t="shared" si="68" ref="L136:L158">ROUND(AS136,0)</f>
        <v>3166</v>
      </c>
      <c r="M136" s="172">
        <f aca="true" t="shared" si="69" ref="M136:M158">ROUND(AT136,0)</f>
        <v>507</v>
      </c>
      <c r="N136" s="172">
        <f aca="true" t="shared" si="70" ref="N136:N158">ROUND(AU136,0)</f>
        <v>0</v>
      </c>
      <c r="O136" s="172">
        <f aca="true" t="shared" si="71" ref="O136:O158">ROUND(AV136,0)</f>
        <v>0</v>
      </c>
      <c r="P136" s="172">
        <f aca="true" t="shared" si="72" ref="P136:P158">ROUND(AW136,0)</f>
        <v>10571</v>
      </c>
      <c r="Q136" s="172">
        <f aca="true" t="shared" si="73" ref="Q136:Q158">ROUND(AX136,0)</f>
        <v>35678</v>
      </c>
      <c r="R136" s="172">
        <f aca="true" t="shared" si="74" ref="R136:R158">ROUND(AY136,0)</f>
        <v>77066</v>
      </c>
      <c r="S136" s="172">
        <f aca="true" t="shared" si="75" ref="S136:S158">ROUND(AZ136,0)</f>
        <v>0</v>
      </c>
      <c r="T136" s="172">
        <f aca="true" t="shared" si="76" ref="T136:T158">ROUND(BA136,0)</f>
        <v>0</v>
      </c>
      <c r="U136" s="172">
        <f aca="true" t="shared" si="77" ref="U136:U158">ROUND(BB136,0)</f>
        <v>11063</v>
      </c>
      <c r="V136" s="172">
        <f aca="true" t="shared" si="78" ref="V136:V158">ROUND(BC136,0)</f>
        <v>0</v>
      </c>
      <c r="W136" s="172">
        <f aca="true" t="shared" si="79" ref="W136:W158">ROUND(BD136,0)</f>
        <v>0</v>
      </c>
      <c r="X136" s="172">
        <f aca="true" t="shared" si="80" ref="X136:X158">ROUND(BE136,0)</f>
        <v>0</v>
      </c>
      <c r="Y136" s="172">
        <f aca="true" t="shared" si="81" ref="Y136:Y158">ROUND(BF136,0)</f>
        <v>0</v>
      </c>
      <c r="Z136" s="172">
        <f aca="true" t="shared" si="82" ref="Z136:Z158">ROUND(BG136,0)</f>
        <v>0</v>
      </c>
      <c r="AA136" s="172">
        <f aca="true" t="shared" si="83" ref="AA136:AA158">ROUND(BH136,0)</f>
        <v>0</v>
      </c>
      <c r="AB136" s="172">
        <f aca="true" t="shared" si="84" ref="AB136:AB158">ROUND(BI136,0)</f>
        <v>7105</v>
      </c>
      <c r="AC136" s="121">
        <f aca="true" t="shared" si="85" ref="AC136:AC158">SUM(C136:AB136)</f>
        <v>151646</v>
      </c>
      <c r="AD136" s="3">
        <f>'t1'!M136</f>
        <v>1</v>
      </c>
      <c r="AJ136" s="70">
        <v>4438</v>
      </c>
      <c r="AK136" s="70"/>
      <c r="AL136" s="70"/>
      <c r="AM136" s="71"/>
      <c r="AN136" s="71"/>
      <c r="AO136" s="71"/>
      <c r="AP136" s="71"/>
      <c r="AQ136" s="71">
        <v>2052</v>
      </c>
      <c r="AR136" s="71"/>
      <c r="AS136" s="71">
        <v>3166</v>
      </c>
      <c r="AT136" s="71">
        <v>507</v>
      </c>
      <c r="AU136" s="71"/>
      <c r="AV136" s="71"/>
      <c r="AW136" s="71">
        <v>10571</v>
      </c>
      <c r="AX136" s="71">
        <v>35678</v>
      </c>
      <c r="AY136" s="71">
        <v>77066</v>
      </c>
      <c r="AZ136" s="71"/>
      <c r="BA136" s="71"/>
      <c r="BB136" s="71">
        <v>11063</v>
      </c>
      <c r="BC136" s="71"/>
      <c r="BD136" s="71"/>
      <c r="BE136" s="71"/>
      <c r="BF136" s="71"/>
      <c r="BG136" s="71"/>
      <c r="BH136" s="71"/>
      <c r="BI136" s="71">
        <v>7105</v>
      </c>
      <c r="BJ136" s="121">
        <f aca="true" t="shared" si="86" ref="BJ136:BJ158">SUM(AJ136:BI136)</f>
        <v>151646</v>
      </c>
      <c r="BK136" s="3">
        <f>'t1'!AR136</f>
        <v>0</v>
      </c>
    </row>
    <row r="137" spans="1:63" ht="13.5" customHeight="1">
      <c r="A137" s="58" t="str">
        <f>'t1'!A137</f>
        <v>Program.re - C</v>
      </c>
      <c r="B137" s="74" t="str">
        <f>'t1'!B137</f>
        <v>T14063</v>
      </c>
      <c r="C137" s="171">
        <f t="shared" si="59"/>
        <v>1028</v>
      </c>
      <c r="D137" s="171">
        <f t="shared" si="60"/>
        <v>0</v>
      </c>
      <c r="E137" s="171">
        <f t="shared" si="61"/>
        <v>0</v>
      </c>
      <c r="F137" s="172">
        <f t="shared" si="62"/>
        <v>0</v>
      </c>
      <c r="G137" s="172">
        <f t="shared" si="63"/>
        <v>0</v>
      </c>
      <c r="H137" s="172">
        <f t="shared" si="64"/>
        <v>0</v>
      </c>
      <c r="I137" s="172">
        <f t="shared" si="65"/>
        <v>0</v>
      </c>
      <c r="J137" s="172">
        <f t="shared" si="66"/>
        <v>483</v>
      </c>
      <c r="K137" s="172">
        <f t="shared" si="67"/>
        <v>0</v>
      </c>
      <c r="L137" s="172">
        <f t="shared" si="68"/>
        <v>0</v>
      </c>
      <c r="M137" s="172">
        <f t="shared" si="69"/>
        <v>0</v>
      </c>
      <c r="N137" s="172">
        <f t="shared" si="70"/>
        <v>0</v>
      </c>
      <c r="O137" s="172">
        <f t="shared" si="71"/>
        <v>0</v>
      </c>
      <c r="P137" s="172">
        <f t="shared" si="72"/>
        <v>0</v>
      </c>
      <c r="Q137" s="172">
        <f t="shared" si="73"/>
        <v>6415</v>
      </c>
      <c r="R137" s="172">
        <f t="shared" si="74"/>
        <v>17321</v>
      </c>
      <c r="S137" s="172">
        <f t="shared" si="75"/>
        <v>0</v>
      </c>
      <c r="T137" s="172">
        <f t="shared" si="76"/>
        <v>0</v>
      </c>
      <c r="U137" s="172">
        <f t="shared" si="77"/>
        <v>2549</v>
      </c>
      <c r="V137" s="172">
        <f t="shared" si="78"/>
        <v>0</v>
      </c>
      <c r="W137" s="172">
        <f t="shared" si="79"/>
        <v>0</v>
      </c>
      <c r="X137" s="172">
        <f t="shared" si="80"/>
        <v>0</v>
      </c>
      <c r="Y137" s="172">
        <f t="shared" si="81"/>
        <v>0</v>
      </c>
      <c r="Z137" s="172">
        <f t="shared" si="82"/>
        <v>0</v>
      </c>
      <c r="AA137" s="172">
        <f t="shared" si="83"/>
        <v>0</v>
      </c>
      <c r="AB137" s="172">
        <f t="shared" si="84"/>
        <v>2121</v>
      </c>
      <c r="AC137" s="121">
        <f t="shared" si="85"/>
        <v>29917</v>
      </c>
      <c r="AD137" s="3">
        <f>'t1'!M137</f>
        <v>1</v>
      </c>
      <c r="AJ137" s="70">
        <v>1028</v>
      </c>
      <c r="AK137" s="70"/>
      <c r="AL137" s="70"/>
      <c r="AM137" s="71"/>
      <c r="AN137" s="71"/>
      <c r="AO137" s="71"/>
      <c r="AP137" s="71"/>
      <c r="AQ137" s="71">
        <v>483</v>
      </c>
      <c r="AR137" s="71"/>
      <c r="AS137" s="71"/>
      <c r="AT137" s="71"/>
      <c r="AU137" s="71"/>
      <c r="AV137" s="71"/>
      <c r="AW137" s="71"/>
      <c r="AX137" s="71">
        <v>6415</v>
      </c>
      <c r="AY137" s="71">
        <v>17321</v>
      </c>
      <c r="AZ137" s="71"/>
      <c r="BA137" s="71"/>
      <c r="BB137" s="71">
        <v>2549</v>
      </c>
      <c r="BC137" s="71"/>
      <c r="BD137" s="71"/>
      <c r="BE137" s="71"/>
      <c r="BF137" s="71"/>
      <c r="BG137" s="71"/>
      <c r="BH137" s="71"/>
      <c r="BI137" s="71">
        <v>2121</v>
      </c>
      <c r="BJ137" s="121">
        <f t="shared" si="86"/>
        <v>29917</v>
      </c>
      <c r="BK137" s="3">
        <f>'t1'!AR137</f>
        <v>0</v>
      </c>
    </row>
    <row r="138" spans="1:63" ht="13.5" customHeight="1">
      <c r="A138" s="58" t="str">
        <f>'t1'!A138</f>
        <v>Operatore tecnico special.to senior - C</v>
      </c>
      <c r="B138" s="74" t="str">
        <f>'t1'!B138</f>
        <v>T14S59</v>
      </c>
      <c r="C138" s="171">
        <f t="shared" si="59"/>
        <v>4006</v>
      </c>
      <c r="D138" s="171">
        <f t="shared" si="60"/>
        <v>0</v>
      </c>
      <c r="E138" s="171">
        <f t="shared" si="61"/>
        <v>0</v>
      </c>
      <c r="F138" s="172">
        <f t="shared" si="62"/>
        <v>0</v>
      </c>
      <c r="G138" s="172">
        <f t="shared" si="63"/>
        <v>0</v>
      </c>
      <c r="H138" s="172">
        <f t="shared" si="64"/>
        <v>0</v>
      </c>
      <c r="I138" s="172">
        <f t="shared" si="65"/>
        <v>0</v>
      </c>
      <c r="J138" s="172">
        <f t="shared" si="66"/>
        <v>2417</v>
      </c>
      <c r="K138" s="172">
        <f t="shared" si="67"/>
        <v>0</v>
      </c>
      <c r="L138" s="172">
        <f t="shared" si="68"/>
        <v>0</v>
      </c>
      <c r="M138" s="172">
        <f t="shared" si="69"/>
        <v>0</v>
      </c>
      <c r="N138" s="172">
        <f t="shared" si="70"/>
        <v>0</v>
      </c>
      <c r="O138" s="172">
        <f t="shared" si="71"/>
        <v>0</v>
      </c>
      <c r="P138" s="172">
        <f t="shared" si="72"/>
        <v>72945</v>
      </c>
      <c r="Q138" s="172">
        <f t="shared" si="73"/>
        <v>54666</v>
      </c>
      <c r="R138" s="172">
        <f t="shared" si="74"/>
        <v>49111</v>
      </c>
      <c r="S138" s="172">
        <f t="shared" si="75"/>
        <v>0</v>
      </c>
      <c r="T138" s="172">
        <f t="shared" si="76"/>
        <v>0</v>
      </c>
      <c r="U138" s="172">
        <f t="shared" si="77"/>
        <v>9929</v>
      </c>
      <c r="V138" s="172">
        <f t="shared" si="78"/>
        <v>0</v>
      </c>
      <c r="W138" s="172">
        <f t="shared" si="79"/>
        <v>0</v>
      </c>
      <c r="X138" s="172">
        <f t="shared" si="80"/>
        <v>0</v>
      </c>
      <c r="Y138" s="172">
        <f t="shared" si="81"/>
        <v>0</v>
      </c>
      <c r="Z138" s="172">
        <f t="shared" si="82"/>
        <v>0</v>
      </c>
      <c r="AA138" s="172">
        <f t="shared" si="83"/>
        <v>2156</v>
      </c>
      <c r="AB138" s="172">
        <f t="shared" si="84"/>
        <v>18546</v>
      </c>
      <c r="AC138" s="121">
        <f t="shared" si="85"/>
        <v>213776</v>
      </c>
      <c r="AD138" s="3">
        <f>'t1'!M138</f>
        <v>1</v>
      </c>
      <c r="AJ138" s="70">
        <v>4006</v>
      </c>
      <c r="AK138" s="70"/>
      <c r="AL138" s="70"/>
      <c r="AM138" s="71"/>
      <c r="AN138" s="71"/>
      <c r="AO138" s="71"/>
      <c r="AP138" s="71"/>
      <c r="AQ138" s="71">
        <v>2417</v>
      </c>
      <c r="AR138" s="71"/>
      <c r="AS138" s="71"/>
      <c r="AT138" s="71"/>
      <c r="AU138" s="71"/>
      <c r="AV138" s="71"/>
      <c r="AW138" s="71">
        <v>72945</v>
      </c>
      <c r="AX138" s="71">
        <v>54666</v>
      </c>
      <c r="AY138" s="71">
        <v>49111</v>
      </c>
      <c r="AZ138" s="71"/>
      <c r="BA138" s="71"/>
      <c r="BB138" s="71">
        <v>9929</v>
      </c>
      <c r="BC138" s="71"/>
      <c r="BD138" s="71"/>
      <c r="BE138" s="71"/>
      <c r="BF138" s="71"/>
      <c r="BG138" s="71"/>
      <c r="BH138" s="71">
        <v>2156</v>
      </c>
      <c r="BI138" s="71">
        <v>18546</v>
      </c>
      <c r="BJ138" s="121">
        <f t="shared" si="86"/>
        <v>213776</v>
      </c>
      <c r="BK138" s="3">
        <f>'t1'!AR138</f>
        <v>0</v>
      </c>
    </row>
    <row r="139" spans="1:63" ht="13.5" customHeight="1">
      <c r="A139" s="58" t="str">
        <f>'t1'!A139</f>
        <v>Operatore tecnico special.to - BS</v>
      </c>
      <c r="B139" s="74" t="str">
        <f>'t1'!B139</f>
        <v>T13059</v>
      </c>
      <c r="C139" s="171">
        <f t="shared" si="59"/>
        <v>7168</v>
      </c>
      <c r="D139" s="171">
        <f t="shared" si="60"/>
        <v>0</v>
      </c>
      <c r="E139" s="171">
        <f t="shared" si="61"/>
        <v>0</v>
      </c>
      <c r="F139" s="172">
        <f t="shared" si="62"/>
        <v>0</v>
      </c>
      <c r="G139" s="172">
        <f t="shared" si="63"/>
        <v>0</v>
      </c>
      <c r="H139" s="172">
        <f t="shared" si="64"/>
        <v>0</v>
      </c>
      <c r="I139" s="172">
        <f t="shared" si="65"/>
        <v>0</v>
      </c>
      <c r="J139" s="172">
        <f t="shared" si="66"/>
        <v>3625</v>
      </c>
      <c r="K139" s="172">
        <f t="shared" si="67"/>
        <v>0</v>
      </c>
      <c r="L139" s="172">
        <f t="shared" si="68"/>
        <v>1033</v>
      </c>
      <c r="M139" s="172">
        <f t="shared" si="69"/>
        <v>36103</v>
      </c>
      <c r="N139" s="172">
        <f t="shared" si="70"/>
        <v>0</v>
      </c>
      <c r="O139" s="172">
        <f t="shared" si="71"/>
        <v>0</v>
      </c>
      <c r="P139" s="172">
        <f t="shared" si="72"/>
        <v>103600</v>
      </c>
      <c r="Q139" s="172">
        <f t="shared" si="73"/>
        <v>66436</v>
      </c>
      <c r="R139" s="172">
        <f t="shared" si="74"/>
        <v>92376</v>
      </c>
      <c r="S139" s="172">
        <f t="shared" si="75"/>
        <v>0</v>
      </c>
      <c r="T139" s="172">
        <f t="shared" si="76"/>
        <v>0</v>
      </c>
      <c r="U139" s="172">
        <f t="shared" si="77"/>
        <v>21265</v>
      </c>
      <c r="V139" s="172">
        <f t="shared" si="78"/>
        <v>0</v>
      </c>
      <c r="W139" s="172">
        <f t="shared" si="79"/>
        <v>0</v>
      </c>
      <c r="X139" s="172">
        <f t="shared" si="80"/>
        <v>0</v>
      </c>
      <c r="Y139" s="172">
        <f t="shared" si="81"/>
        <v>0</v>
      </c>
      <c r="Z139" s="172">
        <f t="shared" si="82"/>
        <v>0</v>
      </c>
      <c r="AA139" s="172">
        <f t="shared" si="83"/>
        <v>0</v>
      </c>
      <c r="AB139" s="172">
        <f t="shared" si="84"/>
        <v>35870</v>
      </c>
      <c r="AC139" s="121">
        <f t="shared" si="85"/>
        <v>367476</v>
      </c>
      <c r="AD139" s="3">
        <f>'t1'!M139</f>
        <v>1</v>
      </c>
      <c r="AJ139" s="70">
        <v>7168</v>
      </c>
      <c r="AK139" s="70"/>
      <c r="AL139" s="70"/>
      <c r="AM139" s="71"/>
      <c r="AN139" s="71"/>
      <c r="AO139" s="71"/>
      <c r="AP139" s="71"/>
      <c r="AQ139" s="71">
        <v>3625</v>
      </c>
      <c r="AR139" s="71"/>
      <c r="AS139" s="71">
        <v>1033</v>
      </c>
      <c r="AT139" s="71">
        <v>36103</v>
      </c>
      <c r="AU139" s="71"/>
      <c r="AV139" s="71"/>
      <c r="AW139" s="71">
        <v>103600</v>
      </c>
      <c r="AX139" s="71">
        <v>66436</v>
      </c>
      <c r="AY139" s="71">
        <v>92376</v>
      </c>
      <c r="AZ139" s="71"/>
      <c r="BA139" s="71"/>
      <c r="BB139" s="71">
        <v>21265</v>
      </c>
      <c r="BC139" s="71"/>
      <c r="BD139" s="71"/>
      <c r="BE139" s="71"/>
      <c r="BF139" s="71"/>
      <c r="BG139" s="71"/>
      <c r="BH139" s="71"/>
      <c r="BI139" s="71">
        <v>35870</v>
      </c>
      <c r="BJ139" s="121">
        <f t="shared" si="86"/>
        <v>367476</v>
      </c>
      <c r="BK139" s="3">
        <f>'t1'!AR139</f>
        <v>0</v>
      </c>
    </row>
    <row r="140" spans="1:63" ht="13.5" customHeight="1">
      <c r="A140" s="58" t="str">
        <f>'t1'!A140</f>
        <v>Operatore socio sanitario - BS</v>
      </c>
      <c r="B140" s="74" t="str">
        <f>'t1'!B140</f>
        <v>T13660</v>
      </c>
      <c r="C140" s="171">
        <f t="shared" si="59"/>
        <v>81306</v>
      </c>
      <c r="D140" s="171">
        <f t="shared" si="60"/>
        <v>0</v>
      </c>
      <c r="E140" s="171">
        <f t="shared" si="61"/>
        <v>0</v>
      </c>
      <c r="F140" s="172">
        <f t="shared" si="62"/>
        <v>0</v>
      </c>
      <c r="G140" s="172">
        <f t="shared" si="63"/>
        <v>0</v>
      </c>
      <c r="H140" s="172">
        <f t="shared" si="64"/>
        <v>0</v>
      </c>
      <c r="I140" s="172">
        <f t="shared" si="65"/>
        <v>0</v>
      </c>
      <c r="J140" s="172">
        <f t="shared" si="66"/>
        <v>0</v>
      </c>
      <c r="K140" s="172">
        <f t="shared" si="67"/>
        <v>0</v>
      </c>
      <c r="L140" s="172">
        <f t="shared" si="68"/>
        <v>0</v>
      </c>
      <c r="M140" s="172">
        <f t="shared" si="69"/>
        <v>113539</v>
      </c>
      <c r="N140" s="172">
        <f t="shared" si="70"/>
        <v>0</v>
      </c>
      <c r="O140" s="172">
        <f t="shared" si="71"/>
        <v>0</v>
      </c>
      <c r="P140" s="172">
        <f t="shared" si="72"/>
        <v>1250915</v>
      </c>
      <c r="Q140" s="172">
        <f t="shared" si="73"/>
        <v>12752</v>
      </c>
      <c r="R140" s="172">
        <f t="shared" si="74"/>
        <v>934970</v>
      </c>
      <c r="S140" s="172">
        <f t="shared" si="75"/>
        <v>0</v>
      </c>
      <c r="T140" s="172">
        <f t="shared" si="76"/>
        <v>0</v>
      </c>
      <c r="U140" s="172">
        <f t="shared" si="77"/>
        <v>268336</v>
      </c>
      <c r="V140" s="172">
        <f t="shared" si="78"/>
        <v>0</v>
      </c>
      <c r="W140" s="172">
        <f t="shared" si="79"/>
        <v>0</v>
      </c>
      <c r="X140" s="172">
        <f t="shared" si="80"/>
        <v>0</v>
      </c>
      <c r="Y140" s="172">
        <f t="shared" si="81"/>
        <v>0</v>
      </c>
      <c r="Z140" s="172">
        <f t="shared" si="82"/>
        <v>0</v>
      </c>
      <c r="AA140" s="172">
        <f t="shared" si="83"/>
        <v>9968</v>
      </c>
      <c r="AB140" s="172">
        <f t="shared" si="84"/>
        <v>44007</v>
      </c>
      <c r="AC140" s="121">
        <f t="shared" si="85"/>
        <v>2715793</v>
      </c>
      <c r="AD140" s="3">
        <f>'t1'!M140</f>
        <v>1</v>
      </c>
      <c r="AJ140" s="70">
        <v>81306</v>
      </c>
      <c r="AK140" s="70"/>
      <c r="AL140" s="70"/>
      <c r="AM140" s="71"/>
      <c r="AN140" s="71"/>
      <c r="AO140" s="71"/>
      <c r="AP140" s="71"/>
      <c r="AQ140" s="71"/>
      <c r="AR140" s="71"/>
      <c r="AS140" s="71"/>
      <c r="AT140" s="71">
        <v>113539</v>
      </c>
      <c r="AU140" s="71"/>
      <c r="AV140" s="71"/>
      <c r="AW140" s="71">
        <v>1250915</v>
      </c>
      <c r="AX140" s="71">
        <v>12752</v>
      </c>
      <c r="AY140" s="71">
        <v>934970</v>
      </c>
      <c r="AZ140" s="71"/>
      <c r="BA140" s="71"/>
      <c r="BB140" s="71">
        <v>268336</v>
      </c>
      <c r="BC140" s="71"/>
      <c r="BD140" s="71"/>
      <c r="BE140" s="71"/>
      <c r="BF140" s="71"/>
      <c r="BG140" s="71"/>
      <c r="BH140" s="71">
        <v>9968</v>
      </c>
      <c r="BI140" s="71">
        <v>44007</v>
      </c>
      <c r="BJ140" s="121">
        <f t="shared" si="86"/>
        <v>2715793</v>
      </c>
      <c r="BK140" s="3">
        <f>'t1'!AR140</f>
        <v>0</v>
      </c>
    </row>
    <row r="141" spans="1:63" ht="13.5" customHeight="1">
      <c r="A141" s="58" t="str">
        <f>'t1'!A141</f>
        <v>Operatore tecnico - B</v>
      </c>
      <c r="B141" s="74" t="str">
        <f>'t1'!B141</f>
        <v>T12057</v>
      </c>
      <c r="C141" s="171">
        <f t="shared" si="59"/>
        <v>18137</v>
      </c>
      <c r="D141" s="171">
        <f t="shared" si="60"/>
        <v>0</v>
      </c>
      <c r="E141" s="171">
        <f t="shared" si="61"/>
        <v>0</v>
      </c>
      <c r="F141" s="172">
        <f t="shared" si="62"/>
        <v>0</v>
      </c>
      <c r="G141" s="172">
        <f t="shared" si="63"/>
        <v>0</v>
      </c>
      <c r="H141" s="172">
        <f t="shared" si="64"/>
        <v>0</v>
      </c>
      <c r="I141" s="172">
        <f t="shared" si="65"/>
        <v>0</v>
      </c>
      <c r="J141" s="172">
        <f t="shared" si="66"/>
        <v>0</v>
      </c>
      <c r="K141" s="172">
        <f t="shared" si="67"/>
        <v>0</v>
      </c>
      <c r="L141" s="172">
        <f t="shared" si="68"/>
        <v>1580</v>
      </c>
      <c r="M141" s="172">
        <f t="shared" si="69"/>
        <v>34833</v>
      </c>
      <c r="N141" s="172">
        <f t="shared" si="70"/>
        <v>0</v>
      </c>
      <c r="O141" s="172">
        <f t="shared" si="71"/>
        <v>0</v>
      </c>
      <c r="P141" s="172">
        <f t="shared" si="72"/>
        <v>115725</v>
      </c>
      <c r="Q141" s="172">
        <f t="shared" si="73"/>
        <v>5437</v>
      </c>
      <c r="R141" s="172">
        <f t="shared" si="74"/>
        <v>198688</v>
      </c>
      <c r="S141" s="172">
        <f t="shared" si="75"/>
        <v>0</v>
      </c>
      <c r="T141" s="172">
        <f t="shared" si="76"/>
        <v>0</v>
      </c>
      <c r="U141" s="172">
        <f t="shared" si="77"/>
        <v>60827</v>
      </c>
      <c r="V141" s="172">
        <f t="shared" si="78"/>
        <v>0</v>
      </c>
      <c r="W141" s="172">
        <f t="shared" si="79"/>
        <v>0</v>
      </c>
      <c r="X141" s="172">
        <f t="shared" si="80"/>
        <v>0</v>
      </c>
      <c r="Y141" s="172">
        <f t="shared" si="81"/>
        <v>0</v>
      </c>
      <c r="Z141" s="172">
        <f t="shared" si="82"/>
        <v>0</v>
      </c>
      <c r="AA141" s="172">
        <f t="shared" si="83"/>
        <v>3896</v>
      </c>
      <c r="AB141" s="172">
        <f t="shared" si="84"/>
        <v>859</v>
      </c>
      <c r="AC141" s="121">
        <f t="shared" si="85"/>
        <v>439982</v>
      </c>
      <c r="AD141" s="3">
        <f>'t1'!M141</f>
        <v>1</v>
      </c>
      <c r="AJ141" s="70">
        <v>18137</v>
      </c>
      <c r="AK141" s="70"/>
      <c r="AL141" s="70"/>
      <c r="AM141" s="71"/>
      <c r="AN141" s="71"/>
      <c r="AO141" s="71"/>
      <c r="AP141" s="71"/>
      <c r="AQ141" s="71"/>
      <c r="AR141" s="71"/>
      <c r="AS141" s="71">
        <v>1580</v>
      </c>
      <c r="AT141" s="71">
        <v>34833</v>
      </c>
      <c r="AU141" s="71"/>
      <c r="AV141" s="71"/>
      <c r="AW141" s="71">
        <v>115725</v>
      </c>
      <c r="AX141" s="71">
        <v>5437</v>
      </c>
      <c r="AY141" s="71">
        <v>198688</v>
      </c>
      <c r="AZ141" s="71"/>
      <c r="BA141" s="71"/>
      <c r="BB141" s="71">
        <v>60827</v>
      </c>
      <c r="BC141" s="71"/>
      <c r="BD141" s="71"/>
      <c r="BE141" s="71"/>
      <c r="BF141" s="71"/>
      <c r="BG141" s="71"/>
      <c r="BH141" s="71">
        <v>3896</v>
      </c>
      <c r="BI141" s="71">
        <v>859</v>
      </c>
      <c r="BJ141" s="121">
        <f t="shared" si="86"/>
        <v>439982</v>
      </c>
      <c r="BK141" s="3">
        <f>'t1'!AR141</f>
        <v>0</v>
      </c>
    </row>
    <row r="142" spans="1:63" ht="13.5" customHeight="1">
      <c r="A142" s="58" t="str">
        <f>'t1'!A142</f>
        <v>Operatore tecnico addetto all'assistenza - B</v>
      </c>
      <c r="B142" s="74" t="str">
        <f>'t1'!B142</f>
        <v>T12058</v>
      </c>
      <c r="C142" s="171">
        <f t="shared" si="59"/>
        <v>2769</v>
      </c>
      <c r="D142" s="171">
        <f t="shared" si="60"/>
        <v>0</v>
      </c>
      <c r="E142" s="171">
        <f t="shared" si="61"/>
        <v>0</v>
      </c>
      <c r="F142" s="172">
        <f t="shared" si="62"/>
        <v>0</v>
      </c>
      <c r="G142" s="172">
        <f t="shared" si="63"/>
        <v>0</v>
      </c>
      <c r="H142" s="172">
        <f t="shared" si="64"/>
        <v>0</v>
      </c>
      <c r="I142" s="172">
        <f t="shared" si="65"/>
        <v>0</v>
      </c>
      <c r="J142" s="172">
        <f t="shared" si="66"/>
        <v>0</v>
      </c>
      <c r="K142" s="172">
        <f t="shared" si="67"/>
        <v>0</v>
      </c>
      <c r="L142" s="172">
        <f t="shared" si="68"/>
        <v>0</v>
      </c>
      <c r="M142" s="172">
        <f t="shared" si="69"/>
        <v>8076</v>
      </c>
      <c r="N142" s="172">
        <f t="shared" si="70"/>
        <v>0</v>
      </c>
      <c r="O142" s="172">
        <f t="shared" si="71"/>
        <v>0</v>
      </c>
      <c r="P142" s="172">
        <f t="shared" si="72"/>
        <v>12641</v>
      </c>
      <c r="Q142" s="172">
        <f t="shared" si="73"/>
        <v>0</v>
      </c>
      <c r="R142" s="172">
        <f t="shared" si="74"/>
        <v>28945</v>
      </c>
      <c r="S142" s="172">
        <f t="shared" si="75"/>
        <v>0</v>
      </c>
      <c r="T142" s="172">
        <f t="shared" si="76"/>
        <v>0</v>
      </c>
      <c r="U142" s="172">
        <f t="shared" si="77"/>
        <v>8539</v>
      </c>
      <c r="V142" s="172">
        <f t="shared" si="78"/>
        <v>0</v>
      </c>
      <c r="W142" s="172">
        <f t="shared" si="79"/>
        <v>0</v>
      </c>
      <c r="X142" s="172">
        <f t="shared" si="80"/>
        <v>0</v>
      </c>
      <c r="Y142" s="172">
        <f t="shared" si="81"/>
        <v>0</v>
      </c>
      <c r="Z142" s="172">
        <f t="shared" si="82"/>
        <v>0</v>
      </c>
      <c r="AA142" s="172">
        <f t="shared" si="83"/>
        <v>0</v>
      </c>
      <c r="AB142" s="172">
        <f t="shared" si="84"/>
        <v>0</v>
      </c>
      <c r="AC142" s="121">
        <f t="shared" si="85"/>
        <v>60970</v>
      </c>
      <c r="AD142" s="3">
        <f>'t1'!M142</f>
        <v>1</v>
      </c>
      <c r="AJ142" s="70">
        <v>2769</v>
      </c>
      <c r="AK142" s="70"/>
      <c r="AL142" s="70"/>
      <c r="AM142" s="71"/>
      <c r="AN142" s="71"/>
      <c r="AO142" s="71"/>
      <c r="AP142" s="71"/>
      <c r="AQ142" s="71"/>
      <c r="AR142" s="71"/>
      <c r="AS142" s="71"/>
      <c r="AT142" s="71">
        <v>8076</v>
      </c>
      <c r="AU142" s="71"/>
      <c r="AV142" s="71"/>
      <c r="AW142" s="71">
        <v>12641</v>
      </c>
      <c r="AX142" s="71"/>
      <c r="AY142" s="71">
        <v>28945</v>
      </c>
      <c r="AZ142" s="71"/>
      <c r="BA142" s="71"/>
      <c r="BB142" s="71">
        <v>8539</v>
      </c>
      <c r="BC142" s="71"/>
      <c r="BD142" s="71"/>
      <c r="BE142" s="71"/>
      <c r="BF142" s="71"/>
      <c r="BG142" s="71"/>
      <c r="BH142" s="71"/>
      <c r="BI142" s="71"/>
      <c r="BJ142" s="121">
        <f t="shared" si="86"/>
        <v>60970</v>
      </c>
      <c r="BK142" s="3">
        <f>'t1'!AR142</f>
        <v>0</v>
      </c>
    </row>
    <row r="143" spans="1:63" ht="13.5" customHeight="1">
      <c r="A143" s="58" t="str">
        <f>'t1'!A143</f>
        <v>Ausiliario specializzato - A</v>
      </c>
      <c r="B143" s="74" t="str">
        <f>'t1'!B143</f>
        <v>T11008</v>
      </c>
      <c r="C143" s="171">
        <f t="shared" si="59"/>
        <v>659</v>
      </c>
      <c r="D143" s="171">
        <f t="shared" si="60"/>
        <v>0</v>
      </c>
      <c r="E143" s="171">
        <f t="shared" si="61"/>
        <v>0</v>
      </c>
      <c r="F143" s="172">
        <f t="shared" si="62"/>
        <v>0</v>
      </c>
      <c r="G143" s="172">
        <f t="shared" si="63"/>
        <v>0</v>
      </c>
      <c r="H143" s="172">
        <f t="shared" si="64"/>
        <v>0</v>
      </c>
      <c r="I143" s="172">
        <f t="shared" si="65"/>
        <v>0</v>
      </c>
      <c r="J143" s="172">
        <f t="shared" si="66"/>
        <v>209</v>
      </c>
      <c r="K143" s="172">
        <f t="shared" si="67"/>
        <v>0</v>
      </c>
      <c r="L143" s="172">
        <f t="shared" si="68"/>
        <v>0</v>
      </c>
      <c r="M143" s="172">
        <f t="shared" si="69"/>
        <v>4974</v>
      </c>
      <c r="N143" s="172">
        <f t="shared" si="70"/>
        <v>0</v>
      </c>
      <c r="O143" s="172">
        <f t="shared" si="71"/>
        <v>0</v>
      </c>
      <c r="P143" s="172">
        <f t="shared" si="72"/>
        <v>1276</v>
      </c>
      <c r="Q143" s="172">
        <f t="shared" si="73"/>
        <v>54</v>
      </c>
      <c r="R143" s="172">
        <f t="shared" si="74"/>
        <v>5621</v>
      </c>
      <c r="S143" s="172">
        <f t="shared" si="75"/>
        <v>0</v>
      </c>
      <c r="T143" s="172">
        <f t="shared" si="76"/>
        <v>0</v>
      </c>
      <c r="U143" s="172">
        <f t="shared" si="77"/>
        <v>2455</v>
      </c>
      <c r="V143" s="172">
        <f t="shared" si="78"/>
        <v>0</v>
      </c>
      <c r="W143" s="172">
        <f t="shared" si="79"/>
        <v>0</v>
      </c>
      <c r="X143" s="172">
        <f t="shared" si="80"/>
        <v>0</v>
      </c>
      <c r="Y143" s="172">
        <f t="shared" si="81"/>
        <v>0</v>
      </c>
      <c r="Z143" s="172">
        <f t="shared" si="82"/>
        <v>0</v>
      </c>
      <c r="AA143" s="172">
        <f t="shared" si="83"/>
        <v>0</v>
      </c>
      <c r="AB143" s="172">
        <f t="shared" si="84"/>
        <v>78</v>
      </c>
      <c r="AC143" s="121">
        <f t="shared" si="85"/>
        <v>15326</v>
      </c>
      <c r="AD143" s="3">
        <f>'t1'!M143</f>
        <v>1</v>
      </c>
      <c r="AJ143" s="70">
        <v>659</v>
      </c>
      <c r="AK143" s="70"/>
      <c r="AL143" s="70"/>
      <c r="AM143" s="71"/>
      <c r="AN143" s="71"/>
      <c r="AO143" s="71"/>
      <c r="AP143" s="71"/>
      <c r="AQ143" s="71">
        <v>209</v>
      </c>
      <c r="AR143" s="71"/>
      <c r="AS143" s="71"/>
      <c r="AT143" s="71">
        <v>4974</v>
      </c>
      <c r="AU143" s="71"/>
      <c r="AV143" s="71"/>
      <c r="AW143" s="71">
        <v>1276</v>
      </c>
      <c r="AX143" s="71">
        <v>54</v>
      </c>
      <c r="AY143" s="71">
        <v>5621</v>
      </c>
      <c r="AZ143" s="71"/>
      <c r="BA143" s="71"/>
      <c r="BB143" s="71">
        <v>2455</v>
      </c>
      <c r="BC143" s="71"/>
      <c r="BD143" s="71"/>
      <c r="BE143" s="71"/>
      <c r="BF143" s="71"/>
      <c r="BG143" s="71"/>
      <c r="BH143" s="71"/>
      <c r="BI143" s="71">
        <v>78</v>
      </c>
      <c r="BJ143" s="121">
        <f t="shared" si="86"/>
        <v>15326</v>
      </c>
      <c r="BK143" s="3">
        <f>'t1'!AR143</f>
        <v>0</v>
      </c>
    </row>
    <row r="144" spans="1:63" ht="13.5" customHeight="1">
      <c r="A144" s="58" t="str">
        <f>'t1'!A144</f>
        <v>Profilo atipico ruolo tecnico</v>
      </c>
      <c r="B144" s="74" t="str">
        <f>'t1'!B144</f>
        <v>T00062</v>
      </c>
      <c r="C144" s="171">
        <f t="shared" si="59"/>
        <v>0</v>
      </c>
      <c r="D144" s="171">
        <f t="shared" si="60"/>
        <v>0</v>
      </c>
      <c r="E144" s="171">
        <f t="shared" si="61"/>
        <v>0</v>
      </c>
      <c r="F144" s="172">
        <f t="shared" si="62"/>
        <v>0</v>
      </c>
      <c r="G144" s="172">
        <f t="shared" si="63"/>
        <v>0</v>
      </c>
      <c r="H144" s="172">
        <f t="shared" si="64"/>
        <v>0</v>
      </c>
      <c r="I144" s="172">
        <f t="shared" si="65"/>
        <v>0</v>
      </c>
      <c r="J144" s="172">
        <f t="shared" si="66"/>
        <v>0</v>
      </c>
      <c r="K144" s="172">
        <f t="shared" si="67"/>
        <v>0</v>
      </c>
      <c r="L144" s="172">
        <f t="shared" si="68"/>
        <v>0</v>
      </c>
      <c r="M144" s="172">
        <f t="shared" si="69"/>
        <v>0</v>
      </c>
      <c r="N144" s="172">
        <f t="shared" si="70"/>
        <v>0</v>
      </c>
      <c r="O144" s="172">
        <f t="shared" si="71"/>
        <v>0</v>
      </c>
      <c r="P144" s="172">
        <f t="shared" si="72"/>
        <v>0</v>
      </c>
      <c r="Q144" s="172">
        <f t="shared" si="73"/>
        <v>0</v>
      </c>
      <c r="R144" s="172">
        <f t="shared" si="74"/>
        <v>0</v>
      </c>
      <c r="S144" s="172">
        <f t="shared" si="75"/>
        <v>0</v>
      </c>
      <c r="T144" s="172">
        <f t="shared" si="76"/>
        <v>0</v>
      </c>
      <c r="U144" s="172">
        <f t="shared" si="77"/>
        <v>0</v>
      </c>
      <c r="V144" s="172">
        <f t="shared" si="78"/>
        <v>0</v>
      </c>
      <c r="W144" s="172">
        <f t="shared" si="79"/>
        <v>0</v>
      </c>
      <c r="X144" s="172">
        <f t="shared" si="80"/>
        <v>0</v>
      </c>
      <c r="Y144" s="172">
        <f t="shared" si="81"/>
        <v>0</v>
      </c>
      <c r="Z144" s="172">
        <f t="shared" si="82"/>
        <v>0</v>
      </c>
      <c r="AA144" s="172">
        <f t="shared" si="83"/>
        <v>0</v>
      </c>
      <c r="AB144" s="172">
        <f t="shared" si="84"/>
        <v>0</v>
      </c>
      <c r="AC144" s="121">
        <f t="shared" si="85"/>
        <v>0</v>
      </c>
      <c r="AD144" s="3">
        <f>'t1'!M144</f>
        <v>0</v>
      </c>
      <c r="AJ144" s="70"/>
      <c r="AK144" s="70"/>
      <c r="AL144" s="70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121">
        <f t="shared" si="86"/>
        <v>0</v>
      </c>
      <c r="BK144" s="3">
        <f>'t1'!AR144</f>
        <v>0</v>
      </c>
    </row>
    <row r="145" spans="1:63" ht="13.5" customHeight="1">
      <c r="A145" s="58" t="str">
        <f>'t1'!A145</f>
        <v>Dirigente amm.vo con incarico di struttura complessa</v>
      </c>
      <c r="B145" s="74" t="str">
        <f>'t1'!B145</f>
        <v>AD0032</v>
      </c>
      <c r="C145" s="171">
        <f t="shared" si="59"/>
        <v>5926</v>
      </c>
      <c r="D145" s="171">
        <f t="shared" si="60"/>
        <v>85473</v>
      </c>
      <c r="E145" s="171">
        <f t="shared" si="61"/>
        <v>0</v>
      </c>
      <c r="F145" s="172">
        <f t="shared" si="62"/>
        <v>68123</v>
      </c>
      <c r="G145" s="172">
        <f t="shared" si="63"/>
        <v>245770</v>
      </c>
      <c r="H145" s="172">
        <f t="shared" si="64"/>
        <v>157984</v>
      </c>
      <c r="I145" s="172">
        <f t="shared" si="65"/>
        <v>0</v>
      </c>
      <c r="J145" s="172">
        <f t="shared" si="66"/>
        <v>0</v>
      </c>
      <c r="K145" s="172">
        <f t="shared" si="67"/>
        <v>25584</v>
      </c>
      <c r="L145" s="172">
        <f t="shared" si="68"/>
        <v>0</v>
      </c>
      <c r="M145" s="172">
        <f t="shared" si="69"/>
        <v>0</v>
      </c>
      <c r="N145" s="172">
        <f t="shared" si="70"/>
        <v>0</v>
      </c>
      <c r="O145" s="172">
        <f t="shared" si="71"/>
        <v>0</v>
      </c>
      <c r="P145" s="172">
        <f t="shared" si="72"/>
        <v>542</v>
      </c>
      <c r="Q145" s="172">
        <f t="shared" si="73"/>
        <v>0</v>
      </c>
      <c r="R145" s="172">
        <f t="shared" si="74"/>
        <v>0</v>
      </c>
      <c r="S145" s="172">
        <f t="shared" si="75"/>
        <v>0</v>
      </c>
      <c r="T145" s="172">
        <f t="shared" si="76"/>
        <v>0</v>
      </c>
      <c r="U145" s="172">
        <f t="shared" si="77"/>
        <v>0</v>
      </c>
      <c r="V145" s="172">
        <f t="shared" si="78"/>
        <v>0</v>
      </c>
      <c r="W145" s="172">
        <f t="shared" si="79"/>
        <v>0</v>
      </c>
      <c r="X145" s="172">
        <f t="shared" si="80"/>
        <v>0</v>
      </c>
      <c r="Y145" s="172">
        <f t="shared" si="81"/>
        <v>0</v>
      </c>
      <c r="Z145" s="172">
        <f t="shared" si="82"/>
        <v>0</v>
      </c>
      <c r="AA145" s="172">
        <f t="shared" si="83"/>
        <v>0</v>
      </c>
      <c r="AB145" s="172">
        <f t="shared" si="84"/>
        <v>0</v>
      </c>
      <c r="AC145" s="121">
        <f t="shared" si="85"/>
        <v>589402</v>
      </c>
      <c r="AD145" s="3">
        <f>'t1'!M145</f>
        <v>1</v>
      </c>
      <c r="AJ145" s="70">
        <v>5926</v>
      </c>
      <c r="AK145" s="70">
        <v>85473</v>
      </c>
      <c r="AL145" s="70"/>
      <c r="AM145" s="71">
        <v>68123</v>
      </c>
      <c r="AN145" s="71">
        <v>245770</v>
      </c>
      <c r="AO145" s="71">
        <v>157984</v>
      </c>
      <c r="AP145" s="71"/>
      <c r="AQ145" s="71"/>
      <c r="AR145" s="71">
        <v>25584</v>
      </c>
      <c r="AS145" s="71"/>
      <c r="AT145" s="71"/>
      <c r="AU145" s="71"/>
      <c r="AV145" s="71"/>
      <c r="AW145" s="71">
        <v>542</v>
      </c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121">
        <f t="shared" si="86"/>
        <v>589402</v>
      </c>
      <c r="BK145" s="3">
        <f>'t1'!AR145</f>
        <v>0</v>
      </c>
    </row>
    <row r="146" spans="1:63" ht="13.5" customHeight="1">
      <c r="A146" s="58" t="str">
        <f>'t1'!A146</f>
        <v>Dirigente amm.vo con incarico di struttura semplice</v>
      </c>
      <c r="B146" s="74" t="str">
        <f>'t1'!B146</f>
        <v>AD0S31</v>
      </c>
      <c r="C146" s="171">
        <f t="shared" si="59"/>
        <v>1896</v>
      </c>
      <c r="D146" s="171">
        <f t="shared" si="60"/>
        <v>0</v>
      </c>
      <c r="E146" s="171">
        <f t="shared" si="61"/>
        <v>0</v>
      </c>
      <c r="F146" s="172">
        <f t="shared" si="62"/>
        <v>17747</v>
      </c>
      <c r="G146" s="172">
        <f t="shared" si="63"/>
        <v>53498</v>
      </c>
      <c r="H146" s="172">
        <f t="shared" si="64"/>
        <v>52402</v>
      </c>
      <c r="I146" s="172">
        <f t="shared" si="65"/>
        <v>0</v>
      </c>
      <c r="J146" s="172">
        <f t="shared" si="66"/>
        <v>0</v>
      </c>
      <c r="K146" s="172">
        <f t="shared" si="67"/>
        <v>0</v>
      </c>
      <c r="L146" s="172">
        <f t="shared" si="68"/>
        <v>1476</v>
      </c>
      <c r="M146" s="172">
        <f t="shared" si="69"/>
        <v>0</v>
      </c>
      <c r="N146" s="172">
        <f t="shared" si="70"/>
        <v>0</v>
      </c>
      <c r="O146" s="172">
        <f t="shared" si="71"/>
        <v>0</v>
      </c>
      <c r="P146" s="172">
        <f t="shared" si="72"/>
        <v>0</v>
      </c>
      <c r="Q146" s="172">
        <f t="shared" si="73"/>
        <v>0</v>
      </c>
      <c r="R146" s="172">
        <f t="shared" si="74"/>
        <v>0</v>
      </c>
      <c r="S146" s="172">
        <f t="shared" si="75"/>
        <v>0</v>
      </c>
      <c r="T146" s="172">
        <f t="shared" si="76"/>
        <v>0</v>
      </c>
      <c r="U146" s="172">
        <f t="shared" si="77"/>
        <v>0</v>
      </c>
      <c r="V146" s="172">
        <f t="shared" si="78"/>
        <v>0</v>
      </c>
      <c r="W146" s="172">
        <f t="shared" si="79"/>
        <v>0</v>
      </c>
      <c r="X146" s="172">
        <f t="shared" si="80"/>
        <v>0</v>
      </c>
      <c r="Y146" s="172">
        <f t="shared" si="81"/>
        <v>0</v>
      </c>
      <c r="Z146" s="172">
        <f t="shared" si="82"/>
        <v>0</v>
      </c>
      <c r="AA146" s="172">
        <f t="shared" si="83"/>
        <v>0</v>
      </c>
      <c r="AB146" s="172">
        <f t="shared" si="84"/>
        <v>0</v>
      </c>
      <c r="AC146" s="121">
        <f t="shared" si="85"/>
        <v>127019</v>
      </c>
      <c r="AD146" s="3">
        <f>'t1'!M146</f>
        <v>1</v>
      </c>
      <c r="AJ146" s="70">
        <v>1896</v>
      </c>
      <c r="AK146" s="70"/>
      <c r="AL146" s="70"/>
      <c r="AM146" s="71">
        <v>17747</v>
      </c>
      <c r="AN146" s="71">
        <v>53498</v>
      </c>
      <c r="AO146" s="71">
        <v>52402</v>
      </c>
      <c r="AP146" s="71"/>
      <c r="AQ146" s="71"/>
      <c r="AR146" s="71"/>
      <c r="AS146" s="71">
        <v>1476</v>
      </c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121">
        <f t="shared" si="86"/>
        <v>127019</v>
      </c>
      <c r="BK146" s="3">
        <f>'t1'!AR146</f>
        <v>0</v>
      </c>
    </row>
    <row r="147" spans="1:63" ht="13.5" customHeight="1">
      <c r="A147" s="58" t="str">
        <f>'t1'!A147</f>
        <v>Dirigente amm.vo con altri incar.prof.li</v>
      </c>
      <c r="B147" s="74" t="str">
        <f>'t1'!B147</f>
        <v>AD0A31</v>
      </c>
      <c r="C147" s="171">
        <f t="shared" si="59"/>
        <v>5610</v>
      </c>
      <c r="D147" s="171">
        <f t="shared" si="60"/>
        <v>0</v>
      </c>
      <c r="E147" s="171">
        <f t="shared" si="61"/>
        <v>0</v>
      </c>
      <c r="F147" s="172">
        <f t="shared" si="62"/>
        <v>33873</v>
      </c>
      <c r="G147" s="172">
        <f t="shared" si="63"/>
        <v>84113</v>
      </c>
      <c r="H147" s="172">
        <f t="shared" si="64"/>
        <v>120455</v>
      </c>
      <c r="I147" s="172">
        <f t="shared" si="65"/>
        <v>0</v>
      </c>
      <c r="J147" s="172">
        <f t="shared" si="66"/>
        <v>0</v>
      </c>
      <c r="K147" s="172">
        <f t="shared" si="67"/>
        <v>0</v>
      </c>
      <c r="L147" s="172">
        <f t="shared" si="68"/>
        <v>843</v>
      </c>
      <c r="M147" s="172">
        <f t="shared" si="69"/>
        <v>0</v>
      </c>
      <c r="N147" s="172">
        <f t="shared" si="70"/>
        <v>0</v>
      </c>
      <c r="O147" s="172">
        <f t="shared" si="71"/>
        <v>0</v>
      </c>
      <c r="P147" s="172">
        <f t="shared" si="72"/>
        <v>18</v>
      </c>
      <c r="Q147" s="172">
        <f t="shared" si="73"/>
        <v>0</v>
      </c>
      <c r="R147" s="172">
        <f t="shared" si="74"/>
        <v>0</v>
      </c>
      <c r="S147" s="172">
        <f t="shared" si="75"/>
        <v>0</v>
      </c>
      <c r="T147" s="172">
        <f t="shared" si="76"/>
        <v>0</v>
      </c>
      <c r="U147" s="172">
        <f t="shared" si="77"/>
        <v>0</v>
      </c>
      <c r="V147" s="172">
        <f t="shared" si="78"/>
        <v>0</v>
      </c>
      <c r="W147" s="172">
        <f t="shared" si="79"/>
        <v>0</v>
      </c>
      <c r="X147" s="172">
        <f t="shared" si="80"/>
        <v>0</v>
      </c>
      <c r="Y147" s="172">
        <f t="shared" si="81"/>
        <v>0</v>
      </c>
      <c r="Z147" s="172">
        <f t="shared" si="82"/>
        <v>0</v>
      </c>
      <c r="AA147" s="172">
        <f t="shared" si="83"/>
        <v>0</v>
      </c>
      <c r="AB147" s="172">
        <f t="shared" si="84"/>
        <v>0</v>
      </c>
      <c r="AC147" s="121">
        <f t="shared" si="85"/>
        <v>244912</v>
      </c>
      <c r="AD147" s="3">
        <f>'t1'!M147</f>
        <v>1</v>
      </c>
      <c r="AJ147" s="70">
        <v>5610</v>
      </c>
      <c r="AK147" s="70"/>
      <c r="AL147" s="70"/>
      <c r="AM147" s="71">
        <v>33873</v>
      </c>
      <c r="AN147" s="71">
        <v>84113</v>
      </c>
      <c r="AO147" s="71">
        <v>120455</v>
      </c>
      <c r="AP147" s="71"/>
      <c r="AQ147" s="71"/>
      <c r="AR147" s="71"/>
      <c r="AS147" s="71">
        <v>843</v>
      </c>
      <c r="AT147" s="71"/>
      <c r="AU147" s="71"/>
      <c r="AV147" s="71"/>
      <c r="AW147" s="71">
        <v>18</v>
      </c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121">
        <f t="shared" si="86"/>
        <v>244912</v>
      </c>
      <c r="BK147" s="3">
        <f>'t1'!AR147</f>
        <v>0</v>
      </c>
    </row>
    <row r="148" spans="1:63" ht="13.5" customHeight="1">
      <c r="A148" s="58" t="str">
        <f>'t1'!A148</f>
        <v>Dirig. Amm.vo a t. determinato (art. 15-septies dlgs.502/92)</v>
      </c>
      <c r="B148" s="74" t="str">
        <f>'t1'!B148</f>
        <v>AD0612</v>
      </c>
      <c r="C148" s="171">
        <f t="shared" si="59"/>
        <v>1417</v>
      </c>
      <c r="D148" s="171">
        <f t="shared" si="60"/>
        <v>0</v>
      </c>
      <c r="E148" s="171">
        <f t="shared" si="61"/>
        <v>0</v>
      </c>
      <c r="F148" s="172">
        <f t="shared" si="62"/>
        <v>2018</v>
      </c>
      <c r="G148" s="172">
        <f t="shared" si="63"/>
        <v>33480</v>
      </c>
      <c r="H148" s="172">
        <f t="shared" si="64"/>
        <v>64166</v>
      </c>
      <c r="I148" s="172">
        <f t="shared" si="65"/>
        <v>0</v>
      </c>
      <c r="J148" s="172">
        <f t="shared" si="66"/>
        <v>0</v>
      </c>
      <c r="K148" s="172">
        <f t="shared" si="67"/>
        <v>0</v>
      </c>
      <c r="L148" s="172">
        <f t="shared" si="68"/>
        <v>0</v>
      </c>
      <c r="M148" s="172">
        <f t="shared" si="69"/>
        <v>0</v>
      </c>
      <c r="N148" s="172">
        <f t="shared" si="70"/>
        <v>0</v>
      </c>
      <c r="O148" s="172">
        <f t="shared" si="71"/>
        <v>0</v>
      </c>
      <c r="P148" s="172">
        <f t="shared" si="72"/>
        <v>0</v>
      </c>
      <c r="Q148" s="172">
        <f t="shared" si="73"/>
        <v>0</v>
      </c>
      <c r="R148" s="172">
        <f t="shared" si="74"/>
        <v>0</v>
      </c>
      <c r="S148" s="172">
        <f t="shared" si="75"/>
        <v>0</v>
      </c>
      <c r="T148" s="172">
        <f t="shared" si="76"/>
        <v>0</v>
      </c>
      <c r="U148" s="172">
        <f t="shared" si="77"/>
        <v>0</v>
      </c>
      <c r="V148" s="172">
        <f t="shared" si="78"/>
        <v>0</v>
      </c>
      <c r="W148" s="172">
        <f t="shared" si="79"/>
        <v>0</v>
      </c>
      <c r="X148" s="172">
        <f t="shared" si="80"/>
        <v>0</v>
      </c>
      <c r="Y148" s="172">
        <f t="shared" si="81"/>
        <v>0</v>
      </c>
      <c r="Z148" s="172">
        <f t="shared" si="82"/>
        <v>0</v>
      </c>
      <c r="AA148" s="172">
        <f t="shared" si="83"/>
        <v>0</v>
      </c>
      <c r="AB148" s="172">
        <f t="shared" si="84"/>
        <v>0</v>
      </c>
      <c r="AC148" s="121">
        <f t="shared" si="85"/>
        <v>101081</v>
      </c>
      <c r="AD148" s="3">
        <f>'t1'!M148</f>
        <v>1</v>
      </c>
      <c r="AJ148" s="70">
        <v>1417</v>
      </c>
      <c r="AK148" s="70"/>
      <c r="AL148" s="70"/>
      <c r="AM148" s="71">
        <v>2018</v>
      </c>
      <c r="AN148" s="71">
        <v>33480</v>
      </c>
      <c r="AO148" s="71">
        <v>64166</v>
      </c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121">
        <f t="shared" si="86"/>
        <v>101081</v>
      </c>
      <c r="BK148" s="3">
        <f>'t1'!AR148</f>
        <v>0</v>
      </c>
    </row>
    <row r="149" spans="1:63" ht="13.5" customHeight="1">
      <c r="A149" s="58" t="str">
        <f>'t1'!A149</f>
        <v>Collaboratore amministrativo prof.le senior - DS</v>
      </c>
      <c r="B149" s="74" t="str">
        <f>'t1'!B149</f>
        <v>A18869</v>
      </c>
      <c r="C149" s="171">
        <f t="shared" si="59"/>
        <v>13518</v>
      </c>
      <c r="D149" s="171">
        <f t="shared" si="60"/>
        <v>0</v>
      </c>
      <c r="E149" s="171">
        <f t="shared" si="61"/>
        <v>0</v>
      </c>
      <c r="F149" s="172">
        <f t="shared" si="62"/>
        <v>0</v>
      </c>
      <c r="G149" s="172">
        <f t="shared" si="63"/>
        <v>0</v>
      </c>
      <c r="H149" s="172">
        <f t="shared" si="64"/>
        <v>0</v>
      </c>
      <c r="I149" s="172">
        <f t="shared" si="65"/>
        <v>0</v>
      </c>
      <c r="J149" s="172">
        <f t="shared" si="66"/>
        <v>0</v>
      </c>
      <c r="K149" s="172">
        <f t="shared" si="67"/>
        <v>0</v>
      </c>
      <c r="L149" s="172">
        <f t="shared" si="68"/>
        <v>6943</v>
      </c>
      <c r="M149" s="172">
        <f t="shared" si="69"/>
        <v>6663</v>
      </c>
      <c r="N149" s="172">
        <f t="shared" si="70"/>
        <v>0</v>
      </c>
      <c r="O149" s="172">
        <f t="shared" si="71"/>
        <v>0</v>
      </c>
      <c r="P149" s="172">
        <f t="shared" si="72"/>
        <v>3254</v>
      </c>
      <c r="Q149" s="172">
        <f t="shared" si="73"/>
        <v>0</v>
      </c>
      <c r="R149" s="172">
        <f t="shared" si="74"/>
        <v>315350</v>
      </c>
      <c r="S149" s="172">
        <f t="shared" si="75"/>
        <v>0</v>
      </c>
      <c r="T149" s="172">
        <f t="shared" si="76"/>
        <v>31092</v>
      </c>
      <c r="U149" s="172">
        <f t="shared" si="77"/>
        <v>12169</v>
      </c>
      <c r="V149" s="172">
        <f t="shared" si="78"/>
        <v>393461</v>
      </c>
      <c r="W149" s="172">
        <f t="shared" si="79"/>
        <v>0</v>
      </c>
      <c r="X149" s="172">
        <f t="shared" si="80"/>
        <v>0</v>
      </c>
      <c r="Y149" s="172">
        <f t="shared" si="81"/>
        <v>0</v>
      </c>
      <c r="Z149" s="172">
        <f t="shared" si="82"/>
        <v>0</v>
      </c>
      <c r="AA149" s="172">
        <f t="shared" si="83"/>
        <v>0</v>
      </c>
      <c r="AB149" s="172">
        <f t="shared" si="84"/>
        <v>1703</v>
      </c>
      <c r="AC149" s="121">
        <f t="shared" si="85"/>
        <v>784153</v>
      </c>
      <c r="AD149" s="3">
        <f>'t1'!M149</f>
        <v>1</v>
      </c>
      <c r="AJ149" s="70">
        <v>13518</v>
      </c>
      <c r="AK149" s="70"/>
      <c r="AL149" s="70"/>
      <c r="AM149" s="71"/>
      <c r="AN149" s="71"/>
      <c r="AO149" s="71"/>
      <c r="AP149" s="71"/>
      <c r="AQ149" s="71"/>
      <c r="AR149" s="71"/>
      <c r="AS149" s="71">
        <v>6943</v>
      </c>
      <c r="AT149" s="71">
        <v>6663</v>
      </c>
      <c r="AU149" s="71"/>
      <c r="AV149" s="71"/>
      <c r="AW149" s="71">
        <v>3254</v>
      </c>
      <c r="AX149" s="71"/>
      <c r="AY149" s="71">
        <v>315350</v>
      </c>
      <c r="AZ149" s="71"/>
      <c r="BA149" s="71">
        <v>31092</v>
      </c>
      <c r="BB149" s="71">
        <v>12169</v>
      </c>
      <c r="BC149" s="71">
        <v>393461</v>
      </c>
      <c r="BD149" s="71"/>
      <c r="BE149" s="71"/>
      <c r="BF149" s="71"/>
      <c r="BG149" s="71"/>
      <c r="BH149" s="71"/>
      <c r="BI149" s="71">
        <v>1703</v>
      </c>
      <c r="BJ149" s="121">
        <f t="shared" si="86"/>
        <v>784153</v>
      </c>
      <c r="BK149" s="3">
        <f>'t1'!AR149</f>
        <v>0</v>
      </c>
    </row>
    <row r="150" spans="1:63" ht="13.5" customHeight="1">
      <c r="A150" s="58" t="str">
        <f>'t1'!A150</f>
        <v>Collaboratore amministrativo prof.le - D</v>
      </c>
      <c r="B150" s="74" t="str">
        <f>'t1'!B150</f>
        <v>A16028</v>
      </c>
      <c r="C150" s="171">
        <f t="shared" si="59"/>
        <v>28097</v>
      </c>
      <c r="D150" s="171">
        <f t="shared" si="60"/>
        <v>0</v>
      </c>
      <c r="E150" s="171">
        <f t="shared" si="61"/>
        <v>0</v>
      </c>
      <c r="F150" s="172">
        <f t="shared" si="62"/>
        <v>0</v>
      </c>
      <c r="G150" s="172">
        <f t="shared" si="63"/>
        <v>0</v>
      </c>
      <c r="H150" s="172">
        <f t="shared" si="64"/>
        <v>0</v>
      </c>
      <c r="I150" s="172">
        <f t="shared" si="65"/>
        <v>0</v>
      </c>
      <c r="J150" s="172">
        <f t="shared" si="66"/>
        <v>0</v>
      </c>
      <c r="K150" s="172">
        <f t="shared" si="67"/>
        <v>0</v>
      </c>
      <c r="L150" s="172">
        <f t="shared" si="68"/>
        <v>2278</v>
      </c>
      <c r="M150" s="172">
        <f t="shared" si="69"/>
        <v>13273</v>
      </c>
      <c r="N150" s="172">
        <f t="shared" si="70"/>
        <v>0</v>
      </c>
      <c r="O150" s="172">
        <f t="shared" si="71"/>
        <v>0</v>
      </c>
      <c r="P150" s="172">
        <f t="shared" si="72"/>
        <v>3000</v>
      </c>
      <c r="Q150" s="172">
        <f t="shared" si="73"/>
        <v>0</v>
      </c>
      <c r="R150" s="172">
        <f t="shared" si="74"/>
        <v>484940</v>
      </c>
      <c r="S150" s="172">
        <f t="shared" si="75"/>
        <v>0</v>
      </c>
      <c r="T150" s="172">
        <f t="shared" si="76"/>
        <v>779</v>
      </c>
      <c r="U150" s="172">
        <f t="shared" si="77"/>
        <v>47041</v>
      </c>
      <c r="V150" s="172">
        <f t="shared" si="78"/>
        <v>82394</v>
      </c>
      <c r="W150" s="172">
        <f t="shared" si="79"/>
        <v>0</v>
      </c>
      <c r="X150" s="172">
        <f t="shared" si="80"/>
        <v>0</v>
      </c>
      <c r="Y150" s="172">
        <f t="shared" si="81"/>
        <v>0</v>
      </c>
      <c r="Z150" s="172">
        <f t="shared" si="82"/>
        <v>0</v>
      </c>
      <c r="AA150" s="172">
        <f t="shared" si="83"/>
        <v>265</v>
      </c>
      <c r="AB150" s="172">
        <f t="shared" si="84"/>
        <v>20852</v>
      </c>
      <c r="AC150" s="121">
        <f t="shared" si="85"/>
        <v>682919</v>
      </c>
      <c r="AD150" s="3">
        <f>'t1'!M150</f>
        <v>1</v>
      </c>
      <c r="AJ150" s="70">
        <v>28097</v>
      </c>
      <c r="AK150" s="70"/>
      <c r="AL150" s="70"/>
      <c r="AM150" s="71"/>
      <c r="AN150" s="71"/>
      <c r="AO150" s="71"/>
      <c r="AP150" s="71"/>
      <c r="AQ150" s="71"/>
      <c r="AR150" s="71"/>
      <c r="AS150" s="71">
        <v>2278</v>
      </c>
      <c r="AT150" s="71">
        <v>13273</v>
      </c>
      <c r="AU150" s="71"/>
      <c r="AV150" s="71"/>
      <c r="AW150" s="71">
        <v>3000</v>
      </c>
      <c r="AX150" s="71"/>
      <c r="AY150" s="71">
        <v>484940</v>
      </c>
      <c r="AZ150" s="71"/>
      <c r="BA150" s="71">
        <v>779</v>
      </c>
      <c r="BB150" s="71">
        <v>47041</v>
      </c>
      <c r="BC150" s="71">
        <v>82394</v>
      </c>
      <c r="BD150" s="71"/>
      <c r="BE150" s="71"/>
      <c r="BF150" s="71"/>
      <c r="BG150" s="71"/>
      <c r="BH150" s="71">
        <v>265</v>
      </c>
      <c r="BI150" s="71">
        <v>20852</v>
      </c>
      <c r="BJ150" s="121">
        <f t="shared" si="86"/>
        <v>682919</v>
      </c>
      <c r="BK150" s="3">
        <f>'t1'!AR150</f>
        <v>0</v>
      </c>
    </row>
    <row r="151" spans="1:63" ht="13.5" customHeight="1">
      <c r="A151" s="58" t="str">
        <f>'t1'!A151</f>
        <v>Assistente amministrativo - C</v>
      </c>
      <c r="B151" s="74" t="str">
        <f>'t1'!B151</f>
        <v>A14005</v>
      </c>
      <c r="C151" s="171">
        <f t="shared" si="59"/>
        <v>32369</v>
      </c>
      <c r="D151" s="171">
        <f t="shared" si="60"/>
        <v>0</v>
      </c>
      <c r="E151" s="171">
        <f t="shared" si="61"/>
        <v>0</v>
      </c>
      <c r="F151" s="172">
        <f t="shared" si="62"/>
        <v>0</v>
      </c>
      <c r="G151" s="172">
        <f t="shared" si="63"/>
        <v>0</v>
      </c>
      <c r="H151" s="172">
        <f t="shared" si="64"/>
        <v>0</v>
      </c>
      <c r="I151" s="172">
        <f t="shared" si="65"/>
        <v>0</v>
      </c>
      <c r="J151" s="172">
        <f t="shared" si="66"/>
        <v>0</v>
      </c>
      <c r="K151" s="172">
        <f t="shared" si="67"/>
        <v>0</v>
      </c>
      <c r="L151" s="172">
        <f t="shared" si="68"/>
        <v>25194</v>
      </c>
      <c r="M151" s="172">
        <f t="shared" si="69"/>
        <v>17127</v>
      </c>
      <c r="N151" s="172">
        <f t="shared" si="70"/>
        <v>0</v>
      </c>
      <c r="O151" s="172">
        <f t="shared" si="71"/>
        <v>0</v>
      </c>
      <c r="P151" s="172">
        <f t="shared" si="72"/>
        <v>5927</v>
      </c>
      <c r="Q151" s="172">
        <f t="shared" si="73"/>
        <v>0</v>
      </c>
      <c r="R151" s="172">
        <f t="shared" si="74"/>
        <v>510439</v>
      </c>
      <c r="S151" s="172">
        <f t="shared" si="75"/>
        <v>0</v>
      </c>
      <c r="T151" s="172">
        <f t="shared" si="76"/>
        <v>0</v>
      </c>
      <c r="U151" s="172">
        <f t="shared" si="77"/>
        <v>71257</v>
      </c>
      <c r="V151" s="172">
        <f t="shared" si="78"/>
        <v>0</v>
      </c>
      <c r="W151" s="172">
        <f t="shared" si="79"/>
        <v>0</v>
      </c>
      <c r="X151" s="172">
        <f t="shared" si="80"/>
        <v>0</v>
      </c>
      <c r="Y151" s="172">
        <f t="shared" si="81"/>
        <v>0</v>
      </c>
      <c r="Z151" s="172">
        <f t="shared" si="82"/>
        <v>0</v>
      </c>
      <c r="AA151" s="172">
        <f t="shared" si="83"/>
        <v>0</v>
      </c>
      <c r="AB151" s="172">
        <f t="shared" si="84"/>
        <v>19386</v>
      </c>
      <c r="AC151" s="121">
        <f t="shared" si="85"/>
        <v>681699</v>
      </c>
      <c r="AD151" s="3">
        <f>'t1'!M151</f>
        <v>1</v>
      </c>
      <c r="AJ151" s="70">
        <v>32369</v>
      </c>
      <c r="AK151" s="70"/>
      <c r="AL151" s="70"/>
      <c r="AM151" s="71"/>
      <c r="AN151" s="71"/>
      <c r="AO151" s="71"/>
      <c r="AP151" s="71"/>
      <c r="AQ151" s="71"/>
      <c r="AR151" s="71"/>
      <c r="AS151" s="71">
        <v>25194</v>
      </c>
      <c r="AT151" s="71">
        <v>17127</v>
      </c>
      <c r="AU151" s="71"/>
      <c r="AV151" s="71"/>
      <c r="AW151" s="71">
        <v>5927</v>
      </c>
      <c r="AX151" s="71"/>
      <c r="AY151" s="71">
        <v>510439</v>
      </c>
      <c r="AZ151" s="71"/>
      <c r="BA151" s="71"/>
      <c r="BB151" s="71">
        <v>71257</v>
      </c>
      <c r="BC151" s="71"/>
      <c r="BD151" s="71"/>
      <c r="BE151" s="71"/>
      <c r="BF151" s="71"/>
      <c r="BG151" s="71"/>
      <c r="BH151" s="71"/>
      <c r="BI151" s="71">
        <v>19386</v>
      </c>
      <c r="BJ151" s="121">
        <f t="shared" si="86"/>
        <v>681699</v>
      </c>
      <c r="BK151" s="3">
        <f>'t1'!AR151</f>
        <v>0</v>
      </c>
    </row>
    <row r="152" spans="1:63" ht="13.5" customHeight="1">
      <c r="A152" s="58" t="str">
        <f>'t1'!A152</f>
        <v>Coadiutore amm.vo senior - BS</v>
      </c>
      <c r="B152" s="74" t="str">
        <f>'t1'!B152</f>
        <v>A13870</v>
      </c>
      <c r="C152" s="171">
        <f t="shared" si="59"/>
        <v>1617</v>
      </c>
      <c r="D152" s="171">
        <f t="shared" si="60"/>
        <v>0</v>
      </c>
      <c r="E152" s="171">
        <f t="shared" si="61"/>
        <v>0</v>
      </c>
      <c r="F152" s="172">
        <f t="shared" si="62"/>
        <v>0</v>
      </c>
      <c r="G152" s="172">
        <f t="shared" si="63"/>
        <v>0</v>
      </c>
      <c r="H152" s="172">
        <f t="shared" si="64"/>
        <v>0</v>
      </c>
      <c r="I152" s="172">
        <f t="shared" si="65"/>
        <v>0</v>
      </c>
      <c r="J152" s="172">
        <f t="shared" si="66"/>
        <v>0</v>
      </c>
      <c r="K152" s="172">
        <f t="shared" si="67"/>
        <v>0</v>
      </c>
      <c r="L152" s="172">
        <f t="shared" si="68"/>
        <v>889</v>
      </c>
      <c r="M152" s="172">
        <f t="shared" si="69"/>
        <v>0</v>
      </c>
      <c r="N152" s="172">
        <f t="shared" si="70"/>
        <v>0</v>
      </c>
      <c r="O152" s="172">
        <f t="shared" si="71"/>
        <v>0</v>
      </c>
      <c r="P152" s="172">
        <f t="shared" si="72"/>
        <v>568</v>
      </c>
      <c r="Q152" s="172">
        <f t="shared" si="73"/>
        <v>0</v>
      </c>
      <c r="R152" s="172">
        <f t="shared" si="74"/>
        <v>22394</v>
      </c>
      <c r="S152" s="172">
        <f t="shared" si="75"/>
        <v>0</v>
      </c>
      <c r="T152" s="172">
        <f t="shared" si="76"/>
        <v>0</v>
      </c>
      <c r="U152" s="172">
        <f t="shared" si="77"/>
        <v>4774</v>
      </c>
      <c r="V152" s="172">
        <f t="shared" si="78"/>
        <v>0</v>
      </c>
      <c r="W152" s="172">
        <f t="shared" si="79"/>
        <v>0</v>
      </c>
      <c r="X152" s="172">
        <f t="shared" si="80"/>
        <v>0</v>
      </c>
      <c r="Y152" s="172">
        <f t="shared" si="81"/>
        <v>0</v>
      </c>
      <c r="Z152" s="172">
        <f t="shared" si="82"/>
        <v>0</v>
      </c>
      <c r="AA152" s="172">
        <f t="shared" si="83"/>
        <v>0</v>
      </c>
      <c r="AB152" s="172">
        <f t="shared" si="84"/>
        <v>214</v>
      </c>
      <c r="AC152" s="121">
        <f t="shared" si="85"/>
        <v>30456</v>
      </c>
      <c r="AD152" s="3">
        <f>'t1'!M152</f>
        <v>1</v>
      </c>
      <c r="AJ152" s="70">
        <v>1617</v>
      </c>
      <c r="AK152" s="70"/>
      <c r="AL152" s="70"/>
      <c r="AM152" s="71"/>
      <c r="AN152" s="71"/>
      <c r="AO152" s="71"/>
      <c r="AP152" s="71"/>
      <c r="AQ152" s="71"/>
      <c r="AR152" s="71"/>
      <c r="AS152" s="71">
        <v>889</v>
      </c>
      <c r="AT152" s="71"/>
      <c r="AU152" s="71"/>
      <c r="AV152" s="71"/>
      <c r="AW152" s="71">
        <v>568</v>
      </c>
      <c r="AX152" s="71"/>
      <c r="AY152" s="71">
        <v>22394</v>
      </c>
      <c r="AZ152" s="71"/>
      <c r="BA152" s="71"/>
      <c r="BB152" s="71">
        <v>4774</v>
      </c>
      <c r="BC152" s="71"/>
      <c r="BD152" s="71"/>
      <c r="BE152" s="71"/>
      <c r="BF152" s="71"/>
      <c r="BG152" s="71"/>
      <c r="BH152" s="71"/>
      <c r="BI152" s="71">
        <v>214</v>
      </c>
      <c r="BJ152" s="121">
        <f t="shared" si="86"/>
        <v>30456</v>
      </c>
      <c r="BK152" s="3">
        <f>'t1'!AR152</f>
        <v>0</v>
      </c>
    </row>
    <row r="153" spans="1:63" ht="13.5" customHeight="1">
      <c r="A153" s="58" t="str">
        <f>'t1'!A153</f>
        <v>Coadiutore amm.vo - B</v>
      </c>
      <c r="B153" s="74" t="str">
        <f>'t1'!B153</f>
        <v>A12017</v>
      </c>
      <c r="C153" s="171">
        <f t="shared" si="59"/>
        <v>5802</v>
      </c>
      <c r="D153" s="171">
        <f t="shared" si="60"/>
        <v>0</v>
      </c>
      <c r="E153" s="171">
        <f t="shared" si="61"/>
        <v>0</v>
      </c>
      <c r="F153" s="172">
        <f t="shared" si="62"/>
        <v>0</v>
      </c>
      <c r="G153" s="172">
        <f t="shared" si="63"/>
        <v>0</v>
      </c>
      <c r="H153" s="172">
        <f t="shared" si="64"/>
        <v>0</v>
      </c>
      <c r="I153" s="172">
        <f t="shared" si="65"/>
        <v>0</v>
      </c>
      <c r="J153" s="172">
        <f t="shared" si="66"/>
        <v>0</v>
      </c>
      <c r="K153" s="172">
        <f t="shared" si="67"/>
        <v>0</v>
      </c>
      <c r="L153" s="172">
        <f t="shared" si="68"/>
        <v>2880</v>
      </c>
      <c r="M153" s="172">
        <f t="shared" si="69"/>
        <v>4655</v>
      </c>
      <c r="N153" s="172">
        <f t="shared" si="70"/>
        <v>0</v>
      </c>
      <c r="O153" s="172">
        <f t="shared" si="71"/>
        <v>0</v>
      </c>
      <c r="P153" s="172">
        <f t="shared" si="72"/>
        <v>1642</v>
      </c>
      <c r="Q153" s="172">
        <f t="shared" si="73"/>
        <v>0</v>
      </c>
      <c r="R153" s="172">
        <f t="shared" si="74"/>
        <v>85026</v>
      </c>
      <c r="S153" s="172">
        <f t="shared" si="75"/>
        <v>0</v>
      </c>
      <c r="T153" s="172">
        <f t="shared" si="76"/>
        <v>0</v>
      </c>
      <c r="U153" s="172">
        <f t="shared" si="77"/>
        <v>19449</v>
      </c>
      <c r="V153" s="172">
        <f t="shared" si="78"/>
        <v>2488</v>
      </c>
      <c r="W153" s="172">
        <f t="shared" si="79"/>
        <v>0</v>
      </c>
      <c r="X153" s="172">
        <f t="shared" si="80"/>
        <v>0</v>
      </c>
      <c r="Y153" s="172">
        <f t="shared" si="81"/>
        <v>0</v>
      </c>
      <c r="Z153" s="172">
        <f t="shared" si="82"/>
        <v>0</v>
      </c>
      <c r="AA153" s="172">
        <f t="shared" si="83"/>
        <v>0</v>
      </c>
      <c r="AB153" s="172">
        <f t="shared" si="84"/>
        <v>1112</v>
      </c>
      <c r="AC153" s="121">
        <f t="shared" si="85"/>
        <v>123054</v>
      </c>
      <c r="AD153" s="3">
        <f>'t1'!M153</f>
        <v>1</v>
      </c>
      <c r="AJ153" s="70">
        <v>5802</v>
      </c>
      <c r="AK153" s="70"/>
      <c r="AL153" s="70"/>
      <c r="AM153" s="71"/>
      <c r="AN153" s="71"/>
      <c r="AO153" s="71"/>
      <c r="AP153" s="71"/>
      <c r="AQ153" s="71"/>
      <c r="AR153" s="71"/>
      <c r="AS153" s="71">
        <v>2880</v>
      </c>
      <c r="AT153" s="71">
        <v>4655</v>
      </c>
      <c r="AU153" s="71"/>
      <c r="AV153" s="71"/>
      <c r="AW153" s="71">
        <v>1642</v>
      </c>
      <c r="AX153" s="71"/>
      <c r="AY153" s="71">
        <v>85026</v>
      </c>
      <c r="AZ153" s="71"/>
      <c r="BA153" s="71"/>
      <c r="BB153" s="71">
        <v>19449</v>
      </c>
      <c r="BC153" s="71">
        <v>2488</v>
      </c>
      <c r="BD153" s="71"/>
      <c r="BE153" s="71"/>
      <c r="BF153" s="71"/>
      <c r="BG153" s="71"/>
      <c r="BH153" s="71"/>
      <c r="BI153" s="71">
        <v>1112</v>
      </c>
      <c r="BJ153" s="121">
        <f t="shared" si="86"/>
        <v>123054</v>
      </c>
      <c r="BK153" s="3">
        <f>'t1'!AR153</f>
        <v>0</v>
      </c>
    </row>
    <row r="154" spans="1:63" ht="13.5" customHeight="1">
      <c r="A154" s="58" t="str">
        <f>'t1'!A154</f>
        <v>Commesso - A</v>
      </c>
      <c r="B154" s="74" t="str">
        <f>'t1'!B154</f>
        <v>A11030</v>
      </c>
      <c r="C154" s="171">
        <f t="shared" si="59"/>
        <v>395</v>
      </c>
      <c r="D154" s="171">
        <f t="shared" si="60"/>
        <v>0</v>
      </c>
      <c r="E154" s="171">
        <f t="shared" si="61"/>
        <v>0</v>
      </c>
      <c r="F154" s="172">
        <f t="shared" si="62"/>
        <v>0</v>
      </c>
      <c r="G154" s="172">
        <f t="shared" si="63"/>
        <v>0</v>
      </c>
      <c r="H154" s="172">
        <f t="shared" si="64"/>
        <v>0</v>
      </c>
      <c r="I154" s="172">
        <f t="shared" si="65"/>
        <v>0</v>
      </c>
      <c r="J154" s="172">
        <f t="shared" si="66"/>
        <v>0</v>
      </c>
      <c r="K154" s="172">
        <f t="shared" si="67"/>
        <v>0</v>
      </c>
      <c r="L154" s="172">
        <f t="shared" si="68"/>
        <v>0</v>
      </c>
      <c r="M154" s="172">
        <f t="shared" si="69"/>
        <v>0</v>
      </c>
      <c r="N154" s="172">
        <f t="shared" si="70"/>
        <v>0</v>
      </c>
      <c r="O154" s="172">
        <f t="shared" si="71"/>
        <v>0</v>
      </c>
      <c r="P154" s="172">
        <f t="shared" si="72"/>
        <v>0</v>
      </c>
      <c r="Q154" s="172">
        <f t="shared" si="73"/>
        <v>0</v>
      </c>
      <c r="R154" s="172">
        <f t="shared" si="74"/>
        <v>5109</v>
      </c>
      <c r="S154" s="172">
        <f t="shared" si="75"/>
        <v>0</v>
      </c>
      <c r="T154" s="172">
        <f t="shared" si="76"/>
        <v>0</v>
      </c>
      <c r="U154" s="172">
        <f t="shared" si="77"/>
        <v>1808</v>
      </c>
      <c r="V154" s="172">
        <f t="shared" si="78"/>
        <v>0</v>
      </c>
      <c r="W154" s="172">
        <f t="shared" si="79"/>
        <v>0</v>
      </c>
      <c r="X154" s="172">
        <f t="shared" si="80"/>
        <v>0</v>
      </c>
      <c r="Y154" s="172">
        <f t="shared" si="81"/>
        <v>0</v>
      </c>
      <c r="Z154" s="172">
        <f t="shared" si="82"/>
        <v>0</v>
      </c>
      <c r="AA154" s="172">
        <f t="shared" si="83"/>
        <v>0</v>
      </c>
      <c r="AB154" s="172">
        <f t="shared" si="84"/>
        <v>0</v>
      </c>
      <c r="AC154" s="121">
        <f t="shared" si="85"/>
        <v>7312</v>
      </c>
      <c r="AD154" s="3">
        <f>'t1'!M154</f>
        <v>1</v>
      </c>
      <c r="AJ154" s="70">
        <v>395</v>
      </c>
      <c r="AK154" s="70"/>
      <c r="AL154" s="70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>
        <v>5109</v>
      </c>
      <c r="AZ154" s="71"/>
      <c r="BA154" s="71"/>
      <c r="BB154" s="71">
        <v>1808</v>
      </c>
      <c r="BC154" s="71"/>
      <c r="BD154" s="71"/>
      <c r="BE154" s="71"/>
      <c r="BF154" s="71"/>
      <c r="BG154" s="71"/>
      <c r="BH154" s="71"/>
      <c r="BI154" s="71"/>
      <c r="BJ154" s="121">
        <f t="shared" si="86"/>
        <v>7312</v>
      </c>
      <c r="BK154" s="3">
        <f>'t1'!AR154</f>
        <v>0</v>
      </c>
    </row>
    <row r="155" spans="1:63" ht="13.5" customHeight="1">
      <c r="A155" s="58" t="str">
        <f>'t1'!A155</f>
        <v>Profilo atipico ruolo amministrativo</v>
      </c>
      <c r="B155" s="74" t="str">
        <f>'t1'!B155</f>
        <v>A00062</v>
      </c>
      <c r="C155" s="171">
        <f t="shared" si="59"/>
        <v>0</v>
      </c>
      <c r="D155" s="171">
        <f t="shared" si="60"/>
        <v>0</v>
      </c>
      <c r="E155" s="171">
        <f t="shared" si="61"/>
        <v>0</v>
      </c>
      <c r="F155" s="172">
        <f t="shared" si="62"/>
        <v>0</v>
      </c>
      <c r="G155" s="172">
        <f t="shared" si="63"/>
        <v>0</v>
      </c>
      <c r="H155" s="172">
        <f t="shared" si="64"/>
        <v>0</v>
      </c>
      <c r="I155" s="172">
        <f t="shared" si="65"/>
        <v>0</v>
      </c>
      <c r="J155" s="172">
        <f t="shared" si="66"/>
        <v>0</v>
      </c>
      <c r="K155" s="172">
        <f t="shared" si="67"/>
        <v>0</v>
      </c>
      <c r="L155" s="172">
        <f t="shared" si="68"/>
        <v>0</v>
      </c>
      <c r="M155" s="172">
        <f t="shared" si="69"/>
        <v>0</v>
      </c>
      <c r="N155" s="172">
        <f t="shared" si="70"/>
        <v>0</v>
      </c>
      <c r="O155" s="172">
        <f t="shared" si="71"/>
        <v>0</v>
      </c>
      <c r="P155" s="172">
        <f t="shared" si="72"/>
        <v>0</v>
      </c>
      <c r="Q155" s="172">
        <f t="shared" si="73"/>
        <v>0</v>
      </c>
      <c r="R155" s="172">
        <f t="shared" si="74"/>
        <v>0</v>
      </c>
      <c r="S155" s="172">
        <f t="shared" si="75"/>
        <v>0</v>
      </c>
      <c r="T155" s="172">
        <f t="shared" si="76"/>
        <v>0</v>
      </c>
      <c r="U155" s="172">
        <f t="shared" si="77"/>
        <v>0</v>
      </c>
      <c r="V155" s="172">
        <f t="shared" si="78"/>
        <v>0</v>
      </c>
      <c r="W155" s="172">
        <f t="shared" si="79"/>
        <v>0</v>
      </c>
      <c r="X155" s="172">
        <f t="shared" si="80"/>
        <v>0</v>
      </c>
      <c r="Y155" s="172">
        <f t="shared" si="81"/>
        <v>0</v>
      </c>
      <c r="Z155" s="172">
        <f t="shared" si="82"/>
        <v>0</v>
      </c>
      <c r="AA155" s="172">
        <f t="shared" si="83"/>
        <v>0</v>
      </c>
      <c r="AB155" s="172">
        <f t="shared" si="84"/>
        <v>0</v>
      </c>
      <c r="AC155" s="121">
        <f t="shared" si="85"/>
        <v>0</v>
      </c>
      <c r="AD155" s="3">
        <f>'t1'!M155</f>
        <v>0</v>
      </c>
      <c r="AJ155" s="70"/>
      <c r="AK155" s="70"/>
      <c r="AL155" s="70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121">
        <f t="shared" si="86"/>
        <v>0</v>
      </c>
      <c r="BK155" s="3">
        <f>'t1'!AR155</f>
        <v>0</v>
      </c>
    </row>
    <row r="156" spans="1:63" ht="13.5" customHeight="1">
      <c r="A156" s="58" t="str">
        <f>'t1'!A156</f>
        <v>Ricercatore sanitario - DS</v>
      </c>
      <c r="B156" s="74" t="str">
        <f>'t1'!B156</f>
        <v>N18694</v>
      </c>
      <c r="C156" s="171">
        <f t="shared" si="59"/>
        <v>5</v>
      </c>
      <c r="D156" s="171">
        <f t="shared" si="60"/>
        <v>0</v>
      </c>
      <c r="E156" s="171">
        <f t="shared" si="61"/>
        <v>0</v>
      </c>
      <c r="F156" s="172">
        <f t="shared" si="62"/>
        <v>0</v>
      </c>
      <c r="G156" s="172">
        <f t="shared" si="63"/>
        <v>0</v>
      </c>
      <c r="H156" s="172">
        <f t="shared" si="64"/>
        <v>0</v>
      </c>
      <c r="I156" s="172">
        <f t="shared" si="65"/>
        <v>0</v>
      </c>
      <c r="J156" s="172">
        <f t="shared" si="66"/>
        <v>0</v>
      </c>
      <c r="K156" s="172">
        <f t="shared" si="67"/>
        <v>0</v>
      </c>
      <c r="L156" s="172">
        <f t="shared" si="68"/>
        <v>0</v>
      </c>
      <c r="M156" s="172">
        <f t="shared" si="69"/>
        <v>0</v>
      </c>
      <c r="N156" s="172">
        <f t="shared" si="70"/>
        <v>0</v>
      </c>
      <c r="O156" s="172">
        <f t="shared" si="71"/>
        <v>0</v>
      </c>
      <c r="P156" s="172">
        <f t="shared" si="72"/>
        <v>0</v>
      </c>
      <c r="Q156" s="172">
        <f t="shared" si="73"/>
        <v>0</v>
      </c>
      <c r="R156" s="172">
        <f t="shared" si="74"/>
        <v>0</v>
      </c>
      <c r="S156" s="172">
        <f t="shared" si="75"/>
        <v>0</v>
      </c>
      <c r="T156" s="172">
        <f t="shared" si="76"/>
        <v>0</v>
      </c>
      <c r="U156" s="172">
        <f t="shared" si="77"/>
        <v>0</v>
      </c>
      <c r="V156" s="172">
        <f t="shared" si="78"/>
        <v>0</v>
      </c>
      <c r="W156" s="172">
        <f t="shared" si="79"/>
        <v>0</v>
      </c>
      <c r="X156" s="172">
        <f t="shared" si="80"/>
        <v>0</v>
      </c>
      <c r="Y156" s="172">
        <f t="shared" si="81"/>
        <v>0</v>
      </c>
      <c r="Z156" s="172">
        <f t="shared" si="82"/>
        <v>0</v>
      </c>
      <c r="AA156" s="172">
        <f t="shared" si="83"/>
        <v>0</v>
      </c>
      <c r="AB156" s="172">
        <f t="shared" si="84"/>
        <v>0</v>
      </c>
      <c r="AC156" s="121">
        <f t="shared" si="85"/>
        <v>5</v>
      </c>
      <c r="AD156" s="3">
        <f>'t1'!M156</f>
        <v>1</v>
      </c>
      <c r="AJ156" s="70">
        <v>5</v>
      </c>
      <c r="AK156" s="70"/>
      <c r="AL156" s="70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121">
        <f t="shared" si="86"/>
        <v>5</v>
      </c>
      <c r="BK156" s="3">
        <f>'t1'!AR156</f>
        <v>0</v>
      </c>
    </row>
    <row r="157" spans="1:63" ht="13.5" customHeight="1">
      <c r="A157" s="58" t="str">
        <f>'t1'!A157</f>
        <v>Collaboratore prof.le  di ricerca sanitaria - D</v>
      </c>
      <c r="B157" s="74" t="str">
        <f>'t1'!B157</f>
        <v>N16695</v>
      </c>
      <c r="C157" s="171">
        <f t="shared" si="59"/>
        <v>25</v>
      </c>
      <c r="D157" s="171">
        <f t="shared" si="60"/>
        <v>0</v>
      </c>
      <c r="E157" s="171">
        <f t="shared" si="61"/>
        <v>0</v>
      </c>
      <c r="F157" s="172">
        <f t="shared" si="62"/>
        <v>0</v>
      </c>
      <c r="G157" s="172">
        <f t="shared" si="63"/>
        <v>0</v>
      </c>
      <c r="H157" s="172">
        <f t="shared" si="64"/>
        <v>0</v>
      </c>
      <c r="I157" s="172">
        <f t="shared" si="65"/>
        <v>0</v>
      </c>
      <c r="J157" s="172">
        <f t="shared" si="66"/>
        <v>0</v>
      </c>
      <c r="K157" s="172">
        <f t="shared" si="67"/>
        <v>0</v>
      </c>
      <c r="L157" s="172">
        <f t="shared" si="68"/>
        <v>0</v>
      </c>
      <c r="M157" s="172">
        <f t="shared" si="69"/>
        <v>0</v>
      </c>
      <c r="N157" s="172">
        <f t="shared" si="70"/>
        <v>0</v>
      </c>
      <c r="O157" s="172">
        <f t="shared" si="71"/>
        <v>0</v>
      </c>
      <c r="P157" s="172">
        <f t="shared" si="72"/>
        <v>0</v>
      </c>
      <c r="Q157" s="172">
        <f t="shared" si="73"/>
        <v>0</v>
      </c>
      <c r="R157" s="172">
        <f t="shared" si="74"/>
        <v>0</v>
      </c>
      <c r="S157" s="172">
        <f t="shared" si="75"/>
        <v>0</v>
      </c>
      <c r="T157" s="172">
        <f t="shared" si="76"/>
        <v>0</v>
      </c>
      <c r="U157" s="172">
        <f t="shared" si="77"/>
        <v>0</v>
      </c>
      <c r="V157" s="172">
        <f t="shared" si="78"/>
        <v>0</v>
      </c>
      <c r="W157" s="172">
        <f t="shared" si="79"/>
        <v>0</v>
      </c>
      <c r="X157" s="172">
        <f t="shared" si="80"/>
        <v>0</v>
      </c>
      <c r="Y157" s="172">
        <f t="shared" si="81"/>
        <v>0</v>
      </c>
      <c r="Z157" s="172">
        <f t="shared" si="82"/>
        <v>0</v>
      </c>
      <c r="AA157" s="172">
        <f t="shared" si="83"/>
        <v>0</v>
      </c>
      <c r="AB157" s="172">
        <f t="shared" si="84"/>
        <v>0</v>
      </c>
      <c r="AC157" s="121">
        <f t="shared" si="85"/>
        <v>25</v>
      </c>
      <c r="AD157" s="3">
        <f>'t1'!M157</f>
        <v>1</v>
      </c>
      <c r="AJ157" s="70">
        <v>25</v>
      </c>
      <c r="AK157" s="70"/>
      <c r="AL157" s="70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121">
        <f t="shared" si="86"/>
        <v>25</v>
      </c>
      <c r="BK157" s="3">
        <f>'t1'!AR157</f>
        <v>0</v>
      </c>
    </row>
    <row r="158" spans="1:63" ht="13.5" customHeight="1" thickBot="1">
      <c r="A158" s="58" t="str">
        <f>'t1'!A158</f>
        <v>CONTRATTISTI (a)</v>
      </c>
      <c r="B158" s="74" t="str">
        <f>'t1'!B158</f>
        <v>000061</v>
      </c>
      <c r="C158" s="171">
        <f t="shared" si="59"/>
        <v>0</v>
      </c>
      <c r="D158" s="171">
        <f t="shared" si="60"/>
        <v>0</v>
      </c>
      <c r="E158" s="171">
        <f t="shared" si="61"/>
        <v>0</v>
      </c>
      <c r="F158" s="172">
        <f t="shared" si="62"/>
        <v>0</v>
      </c>
      <c r="G158" s="172">
        <f t="shared" si="63"/>
        <v>0</v>
      </c>
      <c r="H158" s="172">
        <f t="shared" si="64"/>
        <v>0</v>
      </c>
      <c r="I158" s="172">
        <f t="shared" si="65"/>
        <v>0</v>
      </c>
      <c r="J158" s="172">
        <f t="shared" si="66"/>
        <v>0</v>
      </c>
      <c r="K158" s="172">
        <f t="shared" si="67"/>
        <v>0</v>
      </c>
      <c r="L158" s="172">
        <f t="shared" si="68"/>
        <v>0</v>
      </c>
      <c r="M158" s="172">
        <f t="shared" si="69"/>
        <v>0</v>
      </c>
      <c r="N158" s="172">
        <f t="shared" si="70"/>
        <v>0</v>
      </c>
      <c r="O158" s="172">
        <f t="shared" si="71"/>
        <v>0</v>
      </c>
      <c r="P158" s="172">
        <f t="shared" si="72"/>
        <v>0</v>
      </c>
      <c r="Q158" s="172">
        <f t="shared" si="73"/>
        <v>0</v>
      </c>
      <c r="R158" s="172">
        <f t="shared" si="74"/>
        <v>0</v>
      </c>
      <c r="S158" s="172">
        <f t="shared" si="75"/>
        <v>0</v>
      </c>
      <c r="T158" s="172">
        <f t="shared" si="76"/>
        <v>0</v>
      </c>
      <c r="U158" s="172">
        <f t="shared" si="77"/>
        <v>0</v>
      </c>
      <c r="V158" s="172">
        <f t="shared" si="78"/>
        <v>0</v>
      </c>
      <c r="W158" s="172">
        <f t="shared" si="79"/>
        <v>0</v>
      </c>
      <c r="X158" s="172">
        <f t="shared" si="80"/>
        <v>0</v>
      </c>
      <c r="Y158" s="172">
        <f t="shared" si="81"/>
        <v>0</v>
      </c>
      <c r="Z158" s="172">
        <f t="shared" si="82"/>
        <v>0</v>
      </c>
      <c r="AA158" s="172">
        <f t="shared" si="83"/>
        <v>0</v>
      </c>
      <c r="AB158" s="172">
        <f t="shared" si="84"/>
        <v>0</v>
      </c>
      <c r="AC158" s="121">
        <f t="shared" si="85"/>
        <v>0</v>
      </c>
      <c r="AD158" s="3">
        <f>'t1'!M158</f>
        <v>1</v>
      </c>
      <c r="AJ158" s="70"/>
      <c r="AK158" s="70"/>
      <c r="AL158" s="70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121">
        <f t="shared" si="86"/>
        <v>0</v>
      </c>
      <c r="BK158" s="3">
        <f>'t1'!AR158</f>
        <v>0</v>
      </c>
    </row>
    <row r="159" spans="1:62" ht="18" customHeight="1" thickBot="1" thickTop="1">
      <c r="A159" s="61" t="s">
        <v>51</v>
      </c>
      <c r="B159" s="49"/>
      <c r="C159" s="120">
        <f aca="true" t="shared" si="87" ref="C159:AA159">SUM(C6:C158)</f>
        <v>1424829</v>
      </c>
      <c r="D159" s="120">
        <f t="shared" si="87"/>
        <v>783955</v>
      </c>
      <c r="E159" s="120">
        <f t="shared" si="87"/>
        <v>13933382</v>
      </c>
      <c r="F159" s="120">
        <f t="shared" si="87"/>
        <v>5586571</v>
      </c>
      <c r="G159" s="120">
        <f t="shared" si="87"/>
        <v>6607216</v>
      </c>
      <c r="H159" s="120">
        <f t="shared" si="87"/>
        <v>8810087</v>
      </c>
      <c r="I159" s="120">
        <f t="shared" si="87"/>
        <v>9427463</v>
      </c>
      <c r="J159" s="120">
        <f t="shared" si="87"/>
        <v>1922127</v>
      </c>
      <c r="K159" s="120">
        <f t="shared" si="87"/>
        <v>268149</v>
      </c>
      <c r="L159" s="120">
        <f t="shared" si="87"/>
        <v>137730</v>
      </c>
      <c r="M159" s="120">
        <f t="shared" si="87"/>
        <v>1016479</v>
      </c>
      <c r="N159" s="120">
        <f t="shared" si="87"/>
        <v>0</v>
      </c>
      <c r="O159" s="120">
        <f t="shared" si="87"/>
        <v>0</v>
      </c>
      <c r="P159" s="120">
        <f t="shared" si="87"/>
        <v>8510560</v>
      </c>
      <c r="Q159" s="120">
        <f t="shared" si="87"/>
        <v>1554904</v>
      </c>
      <c r="R159" s="120">
        <f t="shared" si="87"/>
        <v>11225902</v>
      </c>
      <c r="S159" s="120">
        <f t="shared" si="87"/>
        <v>0</v>
      </c>
      <c r="T159" s="120">
        <f t="shared" si="87"/>
        <v>42235</v>
      </c>
      <c r="U159" s="120"/>
      <c r="V159" s="120"/>
      <c r="W159" s="120">
        <f t="shared" si="87"/>
        <v>668212</v>
      </c>
      <c r="X159" s="120">
        <f t="shared" si="87"/>
        <v>889050</v>
      </c>
      <c r="Y159" s="120">
        <f t="shared" si="87"/>
        <v>0</v>
      </c>
      <c r="Z159" s="120">
        <f t="shared" si="87"/>
        <v>0</v>
      </c>
      <c r="AA159" s="120">
        <f t="shared" si="87"/>
        <v>443964</v>
      </c>
      <c r="AB159" s="120">
        <f>SUM(AB6:AB158)</f>
        <v>1673522</v>
      </c>
      <c r="AC159" s="118">
        <f>SUM(AC6:AC158)</f>
        <v>77478124</v>
      </c>
      <c r="AJ159" s="120">
        <f aca="true" t="shared" si="88" ref="AJ159:BH159">SUM(AJ6:AJ158)</f>
        <v>1424829</v>
      </c>
      <c r="AK159" s="120">
        <f t="shared" si="88"/>
        <v>783955</v>
      </c>
      <c r="AL159" s="120">
        <f t="shared" si="88"/>
        <v>13933382</v>
      </c>
      <c r="AM159" s="120">
        <f t="shared" si="88"/>
        <v>5586571</v>
      </c>
      <c r="AN159" s="120">
        <f t="shared" si="88"/>
        <v>6607216</v>
      </c>
      <c r="AO159" s="120">
        <f t="shared" si="88"/>
        <v>8810087</v>
      </c>
      <c r="AP159" s="120">
        <f t="shared" si="88"/>
        <v>9427463</v>
      </c>
      <c r="AQ159" s="120">
        <f t="shared" si="88"/>
        <v>1922127</v>
      </c>
      <c r="AR159" s="120">
        <f t="shared" si="88"/>
        <v>268149</v>
      </c>
      <c r="AS159" s="120">
        <f t="shared" si="88"/>
        <v>137730</v>
      </c>
      <c r="AT159" s="120">
        <f t="shared" si="88"/>
        <v>1016479</v>
      </c>
      <c r="AU159" s="120">
        <f t="shared" si="88"/>
        <v>0</v>
      </c>
      <c r="AV159" s="120">
        <f t="shared" si="88"/>
        <v>0</v>
      </c>
      <c r="AW159" s="120">
        <f t="shared" si="88"/>
        <v>8510560</v>
      </c>
      <c r="AX159" s="120">
        <f t="shared" si="88"/>
        <v>1554904</v>
      </c>
      <c r="AY159" s="120">
        <f t="shared" si="88"/>
        <v>11225902</v>
      </c>
      <c r="AZ159" s="120">
        <f t="shared" si="88"/>
        <v>0</v>
      </c>
      <c r="BA159" s="120">
        <f t="shared" si="88"/>
        <v>42235</v>
      </c>
      <c r="BB159" s="120">
        <f t="shared" si="88"/>
        <v>1312634</v>
      </c>
      <c r="BC159" s="120">
        <f t="shared" si="88"/>
        <v>1239153</v>
      </c>
      <c r="BD159" s="120">
        <f t="shared" si="88"/>
        <v>668212</v>
      </c>
      <c r="BE159" s="120">
        <f t="shared" si="88"/>
        <v>889050</v>
      </c>
      <c r="BF159" s="120">
        <f t="shared" si="88"/>
        <v>0</v>
      </c>
      <c r="BG159" s="120">
        <f t="shared" si="88"/>
        <v>0</v>
      </c>
      <c r="BH159" s="120">
        <f t="shared" si="88"/>
        <v>443964</v>
      </c>
      <c r="BI159" s="120">
        <f>SUM(BI6:BI158)</f>
        <v>1673522</v>
      </c>
      <c r="BJ159" s="118">
        <f>SUM(BJ6:BJ158)</f>
        <v>77478124</v>
      </c>
    </row>
    <row r="160" spans="1:65" ht="21" customHeight="1">
      <c r="A160" s="227" t="s">
        <v>46</v>
      </c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B160" s="27"/>
      <c r="AC160" s="27"/>
      <c r="AE160" s="27"/>
      <c r="AF160" s="27"/>
      <c r="AG160" s="27"/>
      <c r="BI160" s="27"/>
      <c r="BJ160" s="27"/>
      <c r="BL160" s="27"/>
      <c r="BM160" s="27"/>
    </row>
    <row r="161" spans="1:65" ht="9.75">
      <c r="A161" s="122" t="s">
        <v>236</v>
      </c>
      <c r="B161" s="123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28"/>
      <c r="AB161" s="28"/>
      <c r="AC161" s="28"/>
      <c r="AE161" s="28"/>
      <c r="AF161" s="28"/>
      <c r="AG161" s="28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28"/>
      <c r="BI161" s="28"/>
      <c r="BJ161" s="28"/>
      <c r="BL161" s="28"/>
      <c r="BM161" s="28"/>
    </row>
    <row r="162" spans="1:59" ht="9.75">
      <c r="A162" s="122" t="s">
        <v>97</v>
      </c>
      <c r="B162" s="127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</row>
    <row r="163" spans="1:26" ht="9.75">
      <c r="A163" s="227" t="s">
        <v>2</v>
      </c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</row>
    <row r="164" spans="1:59" ht="9.75">
      <c r="A164" s="122" t="s">
        <v>235</v>
      </c>
      <c r="B164" s="123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</row>
  </sheetData>
  <sheetProtection password="EA98" sheet="1" formatColumns="0" selectLockedCells="1" autoFilter="0"/>
  <mergeCells count="4">
    <mergeCell ref="AA2:AC2"/>
    <mergeCell ref="A160:Z160"/>
    <mergeCell ref="A163:Z163"/>
    <mergeCell ref="BH2:BJ2"/>
  </mergeCells>
  <conditionalFormatting sqref="AJ6:BJ158 A6:AC158">
    <cfRule type="expression" priority="1" dxfId="0" stopIfTrue="1">
      <formula>$AD6&gt;0</formula>
    </cfRule>
  </conditionalFormatting>
  <printOptions horizontalCentered="1" verticalCentered="1"/>
  <pageMargins left="0.1968503937007874" right="0" top="0.2755905511811024" bottom="0.1968503937007874" header="0.15748031496062992" footer="0.1968503937007874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pane ySplit="3" topLeftCell="A22" activePane="bottomLeft" state="frozen"/>
      <selection pane="topLeft" activeCell="A117" sqref="A117:IV119"/>
      <selection pane="bottomLeft" activeCell="D29" sqref="D29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38.66015625" style="0" customWidth="1"/>
    <col min="6" max="6" width="12.5" style="0" bestFit="1" customWidth="1"/>
    <col min="7" max="7" width="9.16015625" style="0" hidden="1" customWidth="1"/>
  </cols>
  <sheetData>
    <row r="1" spans="1:14" s="3" customFormat="1" ht="87" customHeight="1">
      <c r="A1" s="238" t="str">
        <f>'t1'!A1</f>
        <v>SERVIZIO SANITARIO NAZIONALE - anno 2019</v>
      </c>
      <c r="B1" s="238"/>
      <c r="C1" s="238"/>
      <c r="D1" s="238"/>
      <c r="E1" s="1"/>
      <c r="F1" s="1"/>
      <c r="G1" s="1"/>
      <c r="H1" s="2"/>
      <c r="I1" s="1"/>
      <c r="J1" s="1"/>
      <c r="K1" s="1"/>
      <c r="L1" s="1"/>
      <c r="N1"/>
    </row>
    <row r="2" spans="1:4" ht="30" customHeight="1" thickBot="1">
      <c r="A2" s="4"/>
      <c r="B2" s="230">
        <f>IF(AND(A37="",(D25+D26+D27+D28+D29+D30)&gt;0),"ATTENZIONE!  Inserire nel campo NOTE l'elenco delle Istituzioni ed il relativo importo dei rimborsi",IF(AND(A37&lt;&gt;"",(D25+D26+D27+D28+D29+D30)=0),"ATTENZIONE!  il campo NOTE non deve essere compilato in assenza di rimborsi",""))</f>
      </c>
      <c r="C2" s="230"/>
      <c r="D2" s="230"/>
    </row>
    <row r="3" spans="1:4" ht="21.75" customHeight="1" thickBot="1">
      <c r="A3" s="36" t="s">
        <v>59</v>
      </c>
      <c r="B3" s="86" t="s">
        <v>53</v>
      </c>
      <c r="C3" s="174"/>
      <c r="D3" s="87" t="s">
        <v>55</v>
      </c>
    </row>
    <row r="4" spans="1:4" s="38" customFormat="1" ht="18" customHeight="1" thickTop="1">
      <c r="A4" s="37" t="s">
        <v>72</v>
      </c>
      <c r="B4" s="62" t="s">
        <v>75</v>
      </c>
      <c r="C4" s="178">
        <f>ROUND(D4,0)</f>
        <v>1447601</v>
      </c>
      <c r="D4" s="73">
        <v>1447601</v>
      </c>
    </row>
    <row r="5" spans="1:4" s="38" customFormat="1" ht="18" customHeight="1">
      <c r="A5" s="42" t="s">
        <v>243</v>
      </c>
      <c r="B5" s="63" t="s">
        <v>87</v>
      </c>
      <c r="C5" s="176">
        <f aca="true" t="shared" si="0" ref="C5:C34">ROUND(D5,0)</f>
        <v>2548278</v>
      </c>
      <c r="D5" s="73">
        <v>2548278</v>
      </c>
    </row>
    <row r="6" spans="1:4" s="38" customFormat="1" ht="18" customHeight="1">
      <c r="A6" s="42" t="s">
        <v>67</v>
      </c>
      <c r="B6" s="60" t="s">
        <v>88</v>
      </c>
      <c r="C6" s="175">
        <f t="shared" si="0"/>
        <v>496974</v>
      </c>
      <c r="D6" s="73">
        <v>496974</v>
      </c>
    </row>
    <row r="7" spans="1:4" s="38" customFormat="1" ht="18" customHeight="1">
      <c r="A7" s="42" t="s">
        <v>71</v>
      </c>
      <c r="B7" s="64" t="s">
        <v>89</v>
      </c>
      <c r="C7" s="176">
        <f t="shared" si="0"/>
        <v>868591</v>
      </c>
      <c r="D7" s="73">
        <v>868591</v>
      </c>
    </row>
    <row r="8" spans="1:4" s="38" customFormat="1" ht="18" customHeight="1">
      <c r="A8" s="43" t="s">
        <v>70</v>
      </c>
      <c r="B8" s="60" t="s">
        <v>90</v>
      </c>
      <c r="C8" s="175">
        <f t="shared" si="0"/>
        <v>0</v>
      </c>
      <c r="D8" s="73"/>
    </row>
    <row r="9" spans="1:4" s="38" customFormat="1" ht="18" customHeight="1">
      <c r="A9" s="57" t="s">
        <v>69</v>
      </c>
      <c r="B9" s="64" t="s">
        <v>91</v>
      </c>
      <c r="C9" s="176">
        <f t="shared" si="0"/>
        <v>0</v>
      </c>
      <c r="D9" s="73"/>
    </row>
    <row r="10" spans="1:4" s="38" customFormat="1" ht="18" customHeight="1">
      <c r="A10" s="65" t="s">
        <v>244</v>
      </c>
      <c r="B10" s="60" t="s">
        <v>79</v>
      </c>
      <c r="C10" s="175">
        <f t="shared" si="0"/>
        <v>180718</v>
      </c>
      <c r="D10" s="73">
        <v>180718</v>
      </c>
    </row>
    <row r="11" spans="1:4" s="38" customFormat="1" ht="18" customHeight="1">
      <c r="A11" s="43" t="s">
        <v>92</v>
      </c>
      <c r="B11" s="59" t="s">
        <v>93</v>
      </c>
      <c r="C11" s="175">
        <f t="shared" si="0"/>
        <v>55012</v>
      </c>
      <c r="D11" s="73">
        <v>55012</v>
      </c>
    </row>
    <row r="12" spans="1:4" s="38" customFormat="1" ht="18" customHeight="1">
      <c r="A12" s="43" t="s">
        <v>99</v>
      </c>
      <c r="B12" s="59" t="s">
        <v>95</v>
      </c>
      <c r="C12" s="175">
        <f t="shared" si="0"/>
        <v>1919950</v>
      </c>
      <c r="D12" s="73">
        <v>1919950</v>
      </c>
    </row>
    <row r="13" spans="1:4" s="38" customFormat="1" ht="18" customHeight="1">
      <c r="A13" s="43" t="s">
        <v>245</v>
      </c>
      <c r="B13" s="60" t="s">
        <v>98</v>
      </c>
      <c r="C13" s="175">
        <f t="shared" si="0"/>
        <v>4486266</v>
      </c>
      <c r="D13" s="73">
        <v>4486266</v>
      </c>
    </row>
    <row r="14" spans="1:4" s="38" customFormat="1" ht="18" customHeight="1">
      <c r="A14" s="43" t="s">
        <v>239</v>
      </c>
      <c r="B14" s="60" t="s">
        <v>238</v>
      </c>
      <c r="C14" s="175">
        <f t="shared" si="0"/>
        <v>481390</v>
      </c>
      <c r="D14" s="73">
        <v>481390</v>
      </c>
    </row>
    <row r="15" spans="1:4" s="38" customFormat="1" ht="18" customHeight="1">
      <c r="A15" s="57" t="s">
        <v>57</v>
      </c>
      <c r="B15" s="60" t="s">
        <v>94</v>
      </c>
      <c r="C15" s="175">
        <f t="shared" si="0"/>
        <v>658047</v>
      </c>
      <c r="D15" s="73">
        <v>658047</v>
      </c>
    </row>
    <row r="16" spans="1:4" s="38" customFormat="1" ht="18" customHeight="1">
      <c r="A16" s="65" t="s">
        <v>246</v>
      </c>
      <c r="B16" s="63" t="s">
        <v>76</v>
      </c>
      <c r="C16" s="176">
        <f t="shared" si="0"/>
        <v>10747148</v>
      </c>
      <c r="D16" s="73">
        <v>10747148</v>
      </c>
    </row>
    <row r="17" spans="1:4" s="38" customFormat="1" ht="18" customHeight="1">
      <c r="A17" s="44" t="s">
        <v>247</v>
      </c>
      <c r="B17" s="60" t="s">
        <v>77</v>
      </c>
      <c r="C17" s="175">
        <f t="shared" si="0"/>
        <v>0</v>
      </c>
      <c r="D17" s="73"/>
    </row>
    <row r="18" spans="1:4" s="41" customFormat="1" ht="18" customHeight="1">
      <c r="A18" s="40" t="s">
        <v>68</v>
      </c>
      <c r="B18" s="59" t="s">
        <v>86</v>
      </c>
      <c r="C18" s="175">
        <f t="shared" si="0"/>
        <v>826502</v>
      </c>
      <c r="D18" s="73">
        <v>826502</v>
      </c>
    </row>
    <row r="19" spans="1:4" s="41" customFormat="1" ht="18" customHeight="1">
      <c r="A19" s="149" t="s">
        <v>282</v>
      </c>
      <c r="B19" s="150" t="s">
        <v>283</v>
      </c>
      <c r="C19" s="177">
        <f t="shared" si="0"/>
        <v>188438</v>
      </c>
      <c r="D19" s="73">
        <v>188438</v>
      </c>
    </row>
    <row r="20" spans="1:7" s="3" customFormat="1" ht="18" customHeight="1">
      <c r="A20" s="37" t="s">
        <v>248</v>
      </c>
      <c r="B20" s="60" t="s">
        <v>82</v>
      </c>
      <c r="C20" s="175">
        <f t="shared" si="0"/>
        <v>93130844</v>
      </c>
      <c r="D20" s="73">
        <v>93130844</v>
      </c>
      <c r="G20" s="151" t="s">
        <v>284</v>
      </c>
    </row>
    <row r="21" spans="1:7" s="41" customFormat="1" ht="18" customHeight="1">
      <c r="A21" s="37" t="s">
        <v>249</v>
      </c>
      <c r="B21" s="64" t="s">
        <v>83</v>
      </c>
      <c r="C21" s="176">
        <f t="shared" si="0"/>
        <v>0</v>
      </c>
      <c r="D21" s="73"/>
      <c r="G21" s="152" t="s">
        <v>285</v>
      </c>
    </row>
    <row r="22" spans="1:7" s="41" customFormat="1" ht="18" customHeight="1">
      <c r="A22" s="37" t="s">
        <v>56</v>
      </c>
      <c r="B22" s="60" t="s">
        <v>84</v>
      </c>
      <c r="C22" s="175">
        <f t="shared" si="0"/>
        <v>28211993</v>
      </c>
      <c r="D22" s="73">
        <v>28211993</v>
      </c>
      <c r="F22" s="153" t="s">
        <v>286</v>
      </c>
      <c r="G22" s="154">
        <v>2</v>
      </c>
    </row>
    <row r="23" spans="1:4" s="41" customFormat="1" ht="18" customHeight="1">
      <c r="A23" s="37" t="s">
        <v>250</v>
      </c>
      <c r="B23" s="64" t="s">
        <v>78</v>
      </c>
      <c r="C23" s="176">
        <f t="shared" si="0"/>
        <v>2302475</v>
      </c>
      <c r="D23" s="73">
        <v>2302475</v>
      </c>
    </row>
    <row r="24" spans="1:4" s="41" customFormat="1" ht="18" customHeight="1">
      <c r="A24" s="155" t="s">
        <v>298</v>
      </c>
      <c r="B24" s="60" t="s">
        <v>80</v>
      </c>
      <c r="C24" s="175">
        <f t="shared" si="0"/>
        <v>0</v>
      </c>
      <c r="D24" s="73"/>
    </row>
    <row r="25" spans="1:4" s="41" customFormat="1" ht="18" customHeight="1">
      <c r="A25" s="135" t="s">
        <v>260</v>
      </c>
      <c r="B25" s="59" t="s">
        <v>81</v>
      </c>
      <c r="C25" s="175">
        <f t="shared" si="0"/>
        <v>725159</v>
      </c>
      <c r="D25" s="73">
        <v>725159</v>
      </c>
    </row>
    <row r="26" spans="1:4" s="41" customFormat="1" ht="18" customHeight="1">
      <c r="A26" s="135" t="s">
        <v>241</v>
      </c>
      <c r="B26" s="150" t="s">
        <v>240</v>
      </c>
      <c r="C26" s="177">
        <f t="shared" si="0"/>
        <v>1999999</v>
      </c>
      <c r="D26" s="73">
        <v>1999999</v>
      </c>
    </row>
    <row r="27" spans="1:4" s="41" customFormat="1" ht="18" customHeight="1">
      <c r="A27" s="135" t="s">
        <v>297</v>
      </c>
      <c r="B27" s="150" t="s">
        <v>258</v>
      </c>
      <c r="C27" s="177">
        <f t="shared" si="0"/>
        <v>1447807</v>
      </c>
      <c r="D27" s="73">
        <v>1447807</v>
      </c>
    </row>
    <row r="28" spans="1:4" s="41" customFormat="1" ht="18" customHeight="1">
      <c r="A28" s="135" t="s">
        <v>261</v>
      </c>
      <c r="B28" s="59" t="s">
        <v>252</v>
      </c>
      <c r="C28" s="175">
        <f t="shared" si="0"/>
        <v>400115</v>
      </c>
      <c r="D28" s="73">
        <v>400115</v>
      </c>
    </row>
    <row r="29" spans="1:4" s="41" customFormat="1" ht="18" customHeight="1">
      <c r="A29" s="136" t="s">
        <v>262</v>
      </c>
      <c r="B29" s="59" t="s">
        <v>85</v>
      </c>
      <c r="C29" s="175">
        <f t="shared" si="0"/>
        <v>3786571</v>
      </c>
      <c r="D29" s="73">
        <v>3786571</v>
      </c>
    </row>
    <row r="30" spans="1:4" s="41" customFormat="1" ht="18" customHeight="1">
      <c r="A30" s="66" t="s">
        <v>263</v>
      </c>
      <c r="B30" s="59" t="s">
        <v>259</v>
      </c>
      <c r="C30" s="175">
        <f t="shared" si="0"/>
        <v>634291</v>
      </c>
      <c r="D30" s="73">
        <v>634291</v>
      </c>
    </row>
    <row r="31" spans="1:4" s="41" customFormat="1" ht="18" customHeight="1">
      <c r="A31" s="66" t="s">
        <v>31</v>
      </c>
      <c r="B31" s="59" t="s">
        <v>32</v>
      </c>
      <c r="C31" s="175">
        <f t="shared" si="0"/>
        <v>2519154</v>
      </c>
      <c r="D31" s="73">
        <v>2519154</v>
      </c>
    </row>
    <row r="32" spans="1:4" s="41" customFormat="1" ht="18" customHeight="1">
      <c r="A32" s="66" t="s">
        <v>9</v>
      </c>
      <c r="B32" s="59" t="s">
        <v>19</v>
      </c>
      <c r="C32" s="175">
        <f t="shared" si="0"/>
        <v>1917179</v>
      </c>
      <c r="D32" s="73">
        <v>1917179</v>
      </c>
    </row>
    <row r="33" spans="1:4" s="41" customFormat="1" ht="18" customHeight="1">
      <c r="A33" s="66" t="s">
        <v>10</v>
      </c>
      <c r="B33" s="59" t="s">
        <v>20</v>
      </c>
      <c r="C33" s="175">
        <f t="shared" si="0"/>
        <v>3919</v>
      </c>
      <c r="D33" s="73">
        <v>3919</v>
      </c>
    </row>
    <row r="34" spans="1:4" s="41" customFormat="1" ht="18" customHeight="1" thickBot="1">
      <c r="A34" s="39" t="s">
        <v>23</v>
      </c>
      <c r="B34" s="129" t="s">
        <v>21</v>
      </c>
      <c r="C34" s="176">
        <f t="shared" si="0"/>
        <v>801907</v>
      </c>
      <c r="D34" s="73">
        <v>801907</v>
      </c>
    </row>
    <row r="35" spans="1:4" s="41" customFormat="1" ht="13.5" customHeight="1" thickBot="1">
      <c r="A35" s="239" t="str">
        <f>IF(G22=1,"ATTENZIONE è stata dichiarata IRAP commerciale. Controllare l'importo inserito!"," ")</f>
        <v> </v>
      </c>
      <c r="B35" s="239"/>
      <c r="C35" s="239"/>
      <c r="D35" s="239"/>
    </row>
    <row r="36" spans="1:4" s="41" customFormat="1" ht="15" customHeight="1">
      <c r="A36" s="231" t="s">
        <v>278</v>
      </c>
      <c r="B36" s="232"/>
      <c r="C36" s="232"/>
      <c r="D36" s="233"/>
    </row>
    <row r="37" spans="1:8" s="41" customFormat="1" ht="94.5" customHeight="1" thickBot="1">
      <c r="A37" s="234" t="s">
        <v>533</v>
      </c>
      <c r="B37" s="235"/>
      <c r="C37" s="235"/>
      <c r="D37" s="236"/>
      <c r="E37" s="240">
        <f>IF(AND(A37="",(D25+D26+D27)&gt;0),"ATTENZIONE!  Inserire nel campo NOTE l'elenco delle Istituzioni ed il relativo importo dei rimborsi EFFETTUATI!",IF(AND(A37&lt;&gt;"",(D25+D26+D27)=0),"ATTENZIONE!  il campo NOTE non deve essere compilato in assenza di rimborsi",""))</f>
      </c>
      <c r="F37" s="241"/>
      <c r="G37" s="241"/>
      <c r="H37" s="241"/>
    </row>
    <row r="38" spans="1:4" s="41" customFormat="1" ht="15" customHeight="1" thickBot="1">
      <c r="A38" s="239">
        <f>IF(LEN(A40)&gt;1000,"IL NUMERO MASSIMO DI CARATTERI CONSENTITI NEL CAMPO NOTE SOTTOSTANTE E' DI 500","")</f>
      </c>
      <c r="B38" s="239"/>
      <c r="C38" s="239"/>
      <c r="D38" s="239"/>
    </row>
    <row r="39" spans="1:4" s="41" customFormat="1" ht="15" customHeight="1">
      <c r="A39" s="231" t="s">
        <v>279</v>
      </c>
      <c r="B39" s="232"/>
      <c r="C39" s="232"/>
      <c r="D39" s="233"/>
    </row>
    <row r="40" spans="1:8" s="41" customFormat="1" ht="94.5" customHeight="1" thickBot="1">
      <c r="A40" s="234" t="s">
        <v>534</v>
      </c>
      <c r="B40" s="235"/>
      <c r="C40" s="235"/>
      <c r="D40" s="236"/>
      <c r="E40" s="240">
        <f>IF(AND(A40="",(D28+D29+D30)&gt;0),"ATTENZIONE!  Inserire nel campo NOTE l'elenco delle Istituzioni ed il relativo importo dei rimborsi RICEVUTI!",IF(AND(A40&lt;&gt;"",(D28+D29+D30)=0),"ATTENZIONE!  il campo NOTE non deve essere compilato in assenza di rimborsi",""))</f>
      </c>
      <c r="F40" s="241"/>
      <c r="G40" s="241"/>
      <c r="H40" s="241"/>
    </row>
    <row r="41" spans="1:3" s="41" customFormat="1" ht="23.25" customHeight="1">
      <c r="A41" s="3" t="s">
        <v>264</v>
      </c>
      <c r="B41"/>
      <c r="C41"/>
    </row>
    <row r="42" spans="1:4" ht="25.5" customHeight="1">
      <c r="A42" s="237" t="s">
        <v>281</v>
      </c>
      <c r="B42" s="237"/>
      <c r="C42" s="237"/>
      <c r="D42" s="237"/>
    </row>
    <row r="43" spans="1:4" ht="25.5" customHeight="1">
      <c r="A43" s="237" t="s">
        <v>280</v>
      </c>
      <c r="B43" s="237"/>
      <c r="C43" s="237"/>
      <c r="D43" s="237"/>
    </row>
  </sheetData>
  <sheetProtection password="EA98" sheet="1" formatColumns="0" selectLockedCells="1" autoFilter="0"/>
  <mergeCells count="12">
    <mergeCell ref="E37:H37"/>
    <mergeCell ref="A38:D38"/>
    <mergeCell ref="A39:D39"/>
    <mergeCell ref="A40:D40"/>
    <mergeCell ref="E40:H40"/>
    <mergeCell ref="A43:D43"/>
    <mergeCell ref="B2:D2"/>
    <mergeCell ref="A36:D36"/>
    <mergeCell ref="A37:D37"/>
    <mergeCell ref="A42:D42"/>
    <mergeCell ref="A1:D1"/>
    <mergeCell ref="A35:D35"/>
  </mergeCells>
  <dataValidations count="2">
    <dataValidation type="textLength" allowBlank="1" showInputMessage="1" showErrorMessage="1" errorTitle="ATTENZIONE ! ! ! " error="E' stato superato il limite di 1000 caratteri" sqref="A37:D37 A40:D40">
      <formula1>0</formula1>
      <formula2>1000</formula2>
    </dataValidation>
    <dataValidation type="whole" allowBlank="1" showInputMessage="1" showErrorMessage="1" errorTitle="ERRORE NEL DATO IMMESSO" error="INSERIRE SOLO NUMERI INTERI" sqref="D19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doves0</cp:lastModifiedBy>
  <cp:lastPrinted>2020-09-02T09:14:17Z</cp:lastPrinted>
  <dcterms:created xsi:type="dcterms:W3CDTF">1998-10-29T14:18:41Z</dcterms:created>
  <dcterms:modified xsi:type="dcterms:W3CDTF">2020-12-15T12:05:49Z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